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 defaultThemeVersion="124226"/>
  <bookViews>
    <workbookView xWindow="120" yWindow="255" windowWidth="15480" windowHeight="8610"/>
  </bookViews>
  <sheets>
    <sheet name="221-17" sheetId="21" r:id="rId1"/>
  </sheets>
  <definedNames>
    <definedName name="_xlnm.Print_Area" localSheetId="0">'221-17'!$A$1:$G$262</definedName>
    <definedName name="_xlnm.Print_Titles" localSheetId="0">'221-17'!$1:$8</definedName>
  </definedNames>
  <calcPr calcId="152511"/>
</workbook>
</file>

<file path=xl/calcChain.xml><?xml version="1.0" encoding="utf-8"?>
<calcChain xmlns="http://schemas.openxmlformats.org/spreadsheetml/2006/main">
  <c r="B252" i="21" l="1"/>
  <c r="B251" i="21"/>
  <c r="B250" i="21"/>
  <c r="B249" i="21"/>
  <c r="B248" i="21"/>
  <c r="B247" i="21"/>
  <c r="B246" i="21"/>
  <c r="B245" i="21"/>
  <c r="B244" i="21"/>
  <c r="B243" i="21"/>
  <c r="B242" i="21"/>
  <c r="B241" i="21"/>
  <c r="G240" i="21"/>
  <c r="F240" i="21"/>
  <c r="E240" i="21"/>
  <c r="D240" i="21"/>
  <c r="B239" i="21"/>
  <c r="G238" i="21"/>
  <c r="F238" i="21"/>
  <c r="D238" i="21"/>
  <c r="D237" i="21" s="1"/>
  <c r="B236" i="21"/>
  <c r="B235" i="21"/>
  <c r="B234" i="21"/>
  <c r="G233" i="21"/>
  <c r="G232" i="21" s="1"/>
  <c r="F233" i="21"/>
  <c r="F232" i="21" s="1"/>
  <c r="E233" i="21"/>
  <c r="E232" i="21" s="1"/>
  <c r="D233" i="21"/>
  <c r="B231" i="21"/>
  <c r="B230" i="21"/>
  <c r="B229" i="21"/>
  <c r="B228" i="21"/>
  <c r="B227" i="21"/>
  <c r="B226" i="21"/>
  <c r="B225" i="21"/>
  <c r="B224" i="21"/>
  <c r="B223" i="21"/>
  <c r="B222" i="21"/>
  <c r="G221" i="21"/>
  <c r="F221" i="21"/>
  <c r="E221" i="21"/>
  <c r="D221" i="21"/>
  <c r="B220" i="21"/>
  <c r="G219" i="21"/>
  <c r="F219" i="21"/>
  <c r="F218" i="21" s="1"/>
  <c r="D219" i="21"/>
  <c r="B217" i="21"/>
  <c r="B216" i="21"/>
  <c r="B215" i="21"/>
  <c r="B214" i="21"/>
  <c r="B213" i="21"/>
  <c r="B212" i="21"/>
  <c r="B211" i="21"/>
  <c r="B210" i="21"/>
  <c r="B209" i="21"/>
  <c r="B208" i="21"/>
  <c r="B207" i="21"/>
  <c r="G206" i="21"/>
  <c r="F206" i="21"/>
  <c r="F203" i="21" s="1"/>
  <c r="E206" i="21"/>
  <c r="D206" i="21"/>
  <c r="D203" i="21" s="1"/>
  <c r="G204" i="21"/>
  <c r="G203" i="21" s="1"/>
  <c r="B202" i="21"/>
  <c r="B201" i="21"/>
  <c r="B200" i="21"/>
  <c r="B199" i="21"/>
  <c r="B198" i="21"/>
  <c r="B197" i="21"/>
  <c r="B196" i="21"/>
  <c r="B195" i="21"/>
  <c r="B194" i="21"/>
  <c r="B193" i="21"/>
  <c r="B192" i="21"/>
  <c r="B191" i="21"/>
  <c r="G190" i="21"/>
  <c r="F190" i="21"/>
  <c r="E190" i="21"/>
  <c r="D190" i="21"/>
  <c r="B189" i="21"/>
  <c r="B188" i="21"/>
  <c r="G187" i="21"/>
  <c r="F187" i="21"/>
  <c r="D187" i="21"/>
  <c r="B185" i="21"/>
  <c r="B184" i="21"/>
  <c r="B183" i="21"/>
  <c r="B182" i="21"/>
  <c r="B181" i="21"/>
  <c r="B180" i="21"/>
  <c r="B179" i="21"/>
  <c r="B178" i="21"/>
  <c r="B177" i="21"/>
  <c r="B176" i="21"/>
  <c r="B175" i="21"/>
  <c r="B174" i="21"/>
  <c r="B173" i="21"/>
  <c r="G172" i="21"/>
  <c r="F172" i="21"/>
  <c r="E172" i="21"/>
  <c r="D172" i="21"/>
  <c r="B171" i="21"/>
  <c r="B170" i="21"/>
  <c r="B169" i="21"/>
  <c r="B168" i="21"/>
  <c r="G167" i="21"/>
  <c r="F167" i="21"/>
  <c r="E166" i="21"/>
  <c r="D167" i="21"/>
  <c r="G166" i="21"/>
  <c r="F166" i="21"/>
  <c r="B165" i="21"/>
  <c r="B164" i="21"/>
  <c r="B163" i="21"/>
  <c r="B162" i="21"/>
  <c r="B161" i="21"/>
  <c r="B160" i="21"/>
  <c r="B159" i="21"/>
  <c r="B158" i="21"/>
  <c r="B157" i="21"/>
  <c r="G156" i="21"/>
  <c r="F156" i="21"/>
  <c r="E156" i="21"/>
  <c r="D156" i="21"/>
  <c r="B155" i="21"/>
  <c r="G154" i="21"/>
  <c r="F154" i="21"/>
  <c r="D154" i="21"/>
  <c r="B152" i="21"/>
  <c r="B151" i="21"/>
  <c r="B150" i="21"/>
  <c r="B149" i="21"/>
  <c r="B148" i="21"/>
  <c r="B147" i="21"/>
  <c r="B146" i="21"/>
  <c r="B145" i="21"/>
  <c r="B144" i="21"/>
  <c r="B143" i="21"/>
  <c r="B142" i="21"/>
  <c r="G141" i="21"/>
  <c r="G138" i="21" s="1"/>
  <c r="F141" i="21"/>
  <c r="E141" i="21"/>
  <c r="D141" i="21"/>
  <c r="B140" i="21"/>
  <c r="G139" i="21"/>
  <c r="F139" i="21"/>
  <c r="D139" i="21"/>
  <c r="B137" i="21"/>
  <c r="B136" i="21"/>
  <c r="B135" i="21"/>
  <c r="B134" i="21"/>
  <c r="B133" i="21"/>
  <c r="B132" i="21"/>
  <c r="B131" i="21"/>
  <c r="B130" i="21"/>
  <c r="B129" i="21"/>
  <c r="G128" i="21"/>
  <c r="F128" i="21"/>
  <c r="F127" i="21" s="1"/>
  <c r="E128" i="21"/>
  <c r="E127" i="21" s="1"/>
  <c r="D128" i="21"/>
  <c r="D127" i="21" s="1"/>
  <c r="B126" i="21"/>
  <c r="B125" i="21"/>
  <c r="B124" i="21"/>
  <c r="B123" i="21"/>
  <c r="B122" i="21"/>
  <c r="B121" i="21"/>
  <c r="B120" i="21"/>
  <c r="B119" i="21"/>
  <c r="B118" i="21"/>
  <c r="B117" i="21"/>
  <c r="B116" i="21"/>
  <c r="B115" i="21"/>
  <c r="G114" i="21"/>
  <c r="F114" i="21"/>
  <c r="E114" i="21"/>
  <c r="D114" i="21"/>
  <c r="B113" i="21"/>
  <c r="B112" i="21"/>
  <c r="B111" i="21"/>
  <c r="G110" i="21"/>
  <c r="F110" i="21"/>
  <c r="D110" i="21"/>
  <c r="B108" i="21"/>
  <c r="B107" i="21"/>
  <c r="B106" i="21"/>
  <c r="B105" i="21"/>
  <c r="B104" i="21"/>
  <c r="B103" i="21"/>
  <c r="B102" i="21"/>
  <c r="B101" i="21"/>
  <c r="B100" i="21"/>
  <c r="B99" i="21"/>
  <c r="B98" i="21"/>
  <c r="B97" i="21"/>
  <c r="G96" i="21"/>
  <c r="F96" i="21"/>
  <c r="E96" i="21"/>
  <c r="D96" i="21"/>
  <c r="B95" i="21"/>
  <c r="G94" i="21"/>
  <c r="F94" i="21"/>
  <c r="D94" i="21"/>
  <c r="D93" i="21" s="1"/>
  <c r="B92" i="21"/>
  <c r="B91" i="21"/>
  <c r="B89" i="21"/>
  <c r="B88" i="21"/>
  <c r="B87" i="21"/>
  <c r="B86" i="21"/>
  <c r="B85" i="21"/>
  <c r="B84" i="21"/>
  <c r="B83" i="21"/>
  <c r="B82" i="21"/>
  <c r="B81" i="21"/>
  <c r="G80" i="21"/>
  <c r="F80" i="21"/>
  <c r="E80" i="21"/>
  <c r="D80" i="21"/>
  <c r="B79" i="21"/>
  <c r="G78" i="21"/>
  <c r="F78" i="21"/>
  <c r="D78" i="21"/>
  <c r="D77" i="21" s="1"/>
  <c r="B76" i="21"/>
  <c r="B75" i="21"/>
  <c r="B74" i="21"/>
  <c r="B73" i="21"/>
  <c r="B72" i="21"/>
  <c r="B71" i="21"/>
  <c r="B70" i="21"/>
  <c r="B69" i="21"/>
  <c r="B68" i="21"/>
  <c r="B67" i="21"/>
  <c r="B66" i="21"/>
  <c r="B65" i="21"/>
  <c r="G64" i="21"/>
  <c r="F64" i="21"/>
  <c r="E64" i="21"/>
  <c r="D64" i="21"/>
  <c r="B63" i="21"/>
  <c r="B62" i="21"/>
  <c r="G61" i="21"/>
  <c r="F61" i="21"/>
  <c r="D61" i="21"/>
  <c r="B59" i="21"/>
  <c r="B58" i="21"/>
  <c r="B57" i="21"/>
  <c r="B56" i="21"/>
  <c r="B55" i="21"/>
  <c r="B54" i="21"/>
  <c r="B53" i="21"/>
  <c r="B52" i="21"/>
  <c r="B51" i="21"/>
  <c r="B50" i="21"/>
  <c r="B49" i="21"/>
  <c r="G48" i="21"/>
  <c r="F48" i="21"/>
  <c r="F47" i="21" s="1"/>
  <c r="E47" i="21"/>
  <c r="D48" i="21"/>
  <c r="D47" i="21" s="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G29" i="21"/>
  <c r="F29" i="21"/>
  <c r="E29" i="21"/>
  <c r="D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G15" i="21"/>
  <c r="F15" i="21"/>
  <c r="E15" i="21"/>
  <c r="D15" i="21"/>
  <c r="B14" i="21"/>
  <c r="B13" i="21"/>
  <c r="B12" i="21"/>
  <c r="B11" i="21"/>
  <c r="G10" i="21"/>
  <c r="F10" i="21"/>
  <c r="F9" i="21" s="1"/>
  <c r="D10" i="21"/>
  <c r="D9" i="21"/>
  <c r="F153" i="21" l="1"/>
  <c r="B240" i="21"/>
  <c r="E77" i="21"/>
  <c r="E109" i="21"/>
  <c r="E218" i="21"/>
  <c r="G77" i="21"/>
  <c r="D153" i="21"/>
  <c r="B221" i="21"/>
  <c r="F77" i="21"/>
  <c r="G218" i="21"/>
  <c r="E186" i="21"/>
  <c r="F93" i="21"/>
  <c r="E93" i="21"/>
  <c r="E153" i="21"/>
  <c r="F186" i="21"/>
  <c r="B77" i="21"/>
  <c r="F109" i="21"/>
  <c r="F138" i="21"/>
  <c r="E237" i="21"/>
  <c r="E60" i="21"/>
  <c r="G60" i="21"/>
  <c r="G109" i="21"/>
  <c r="B110" i="21"/>
  <c r="F60" i="21"/>
  <c r="D109" i="21"/>
  <c r="B156" i="21"/>
  <c r="B206" i="21"/>
  <c r="B203" i="21" s="1"/>
  <c r="E9" i="21"/>
  <c r="B80" i="21"/>
  <c r="B94" i="21"/>
  <c r="B114" i="21"/>
  <c r="B141" i="21"/>
  <c r="B172" i="21"/>
  <c r="G47" i="21"/>
  <c r="B47" i="21" s="1"/>
  <c r="B48" i="21"/>
  <c r="B64" i="21"/>
  <c r="G9" i="21"/>
  <c r="B10" i="21"/>
  <c r="B187" i="21"/>
  <c r="D186" i="21"/>
  <c r="B61" i="21"/>
  <c r="D60" i="21"/>
  <c r="G127" i="21"/>
  <c r="B128" i="21"/>
  <c r="G153" i="21"/>
  <c r="B154" i="21"/>
  <c r="B167" i="21"/>
  <c r="D166" i="21"/>
  <c r="B166" i="21" s="1"/>
  <c r="F237" i="21"/>
  <c r="B96" i="21"/>
  <c r="B238" i="21"/>
  <c r="B15" i="21"/>
  <c r="B29" i="21"/>
  <c r="B78" i="21"/>
  <c r="G93" i="21"/>
  <c r="B127" i="21"/>
  <c r="B190" i="21"/>
  <c r="G186" i="21"/>
  <c r="E203" i="21"/>
  <c r="B219" i="21"/>
  <c r="D218" i="21"/>
  <c r="B139" i="21"/>
  <c r="D138" i="21"/>
  <c r="B233" i="21"/>
  <c r="D232" i="21"/>
  <c r="B232" i="21" s="1"/>
  <c r="E138" i="21"/>
  <c r="B218" i="21" l="1"/>
  <c r="B153" i="21"/>
  <c r="B109" i="21"/>
  <c r="B9" i="21"/>
  <c r="C72" i="21" s="1"/>
  <c r="C129" i="21"/>
  <c r="B138" i="21"/>
  <c r="B60" i="21"/>
  <c r="B93" i="21"/>
  <c r="C227" i="21"/>
  <c r="C180" i="21"/>
  <c r="B186" i="21"/>
  <c r="B237" i="21"/>
  <c r="C62" i="21" l="1"/>
  <c r="C103" i="21"/>
  <c r="C155" i="21"/>
  <c r="C39" i="21"/>
  <c r="C77" i="21"/>
  <c r="C203" i="21"/>
  <c r="C170" i="21"/>
  <c r="C204" i="21"/>
  <c r="C75" i="21"/>
  <c r="C108" i="21"/>
  <c r="C171" i="21"/>
  <c r="C196" i="21"/>
  <c r="C190" i="21"/>
  <c r="C34" i="21"/>
  <c r="C202" i="21"/>
  <c r="C15" i="21"/>
  <c r="C133" i="21"/>
  <c r="C22" i="21"/>
  <c r="C134" i="21"/>
  <c r="C81" i="21"/>
  <c r="C68" i="21"/>
  <c r="C21" i="21"/>
  <c r="C57" i="21"/>
  <c r="C140" i="21"/>
  <c r="C93" i="21"/>
  <c r="C154" i="21"/>
  <c r="C105" i="21"/>
  <c r="C224" i="21"/>
  <c r="C121" i="21"/>
  <c r="C44" i="21"/>
  <c r="C158" i="21"/>
  <c r="C91" i="21"/>
  <c r="C237" i="21"/>
  <c r="C245" i="21"/>
  <c r="C232" i="21"/>
  <c r="C114" i="21"/>
  <c r="C125" i="21"/>
  <c r="C28" i="21"/>
  <c r="C46" i="21"/>
  <c r="C79" i="21"/>
  <c r="C242" i="21"/>
  <c r="C162" i="21"/>
  <c r="C26" i="21"/>
  <c r="C124" i="21"/>
  <c r="C229" i="21"/>
  <c r="C27" i="21"/>
  <c r="C45" i="21"/>
  <c r="C65" i="21"/>
  <c r="C98" i="21"/>
  <c r="C174" i="21"/>
  <c r="C197" i="21"/>
  <c r="C184" i="21"/>
  <c r="C128" i="21"/>
  <c r="C29" i="21"/>
  <c r="C138" i="21"/>
  <c r="C116" i="21"/>
  <c r="C85" i="21"/>
  <c r="C143" i="21"/>
  <c r="C141" i="21"/>
  <c r="C135" i="21"/>
  <c r="C212" i="21"/>
  <c r="C195" i="21"/>
  <c r="C123" i="21"/>
  <c r="C233" i="21"/>
  <c r="C96" i="21"/>
  <c r="C47" i="21"/>
  <c r="C20" i="21"/>
  <c r="C115" i="21"/>
  <c r="C220" i="21"/>
  <c r="C193" i="21"/>
  <c r="C132" i="21"/>
  <c r="C188" i="21"/>
  <c r="C222" i="21"/>
  <c r="C216" i="21"/>
  <c r="C251" i="21"/>
  <c r="C147" i="21"/>
  <c r="C176" i="21"/>
  <c r="C168" i="21"/>
  <c r="C201" i="21"/>
  <c r="C244" i="21"/>
  <c r="C146" i="21"/>
  <c r="C69" i="21"/>
  <c r="C33" i="21"/>
  <c r="C205" i="21"/>
  <c r="C217" i="21"/>
  <c r="C30" i="21"/>
  <c r="C70" i="21"/>
  <c r="C48" i="21"/>
  <c r="C157" i="21"/>
  <c r="C249" i="21"/>
  <c r="C189" i="21"/>
  <c r="C159" i="21"/>
  <c r="C82" i="21"/>
  <c r="C145" i="21"/>
  <c r="C185" i="21"/>
  <c r="C88" i="21"/>
  <c r="C246" i="21"/>
  <c r="C175" i="21"/>
  <c r="C10" i="21"/>
  <c r="C94" i="21"/>
  <c r="C234" i="21"/>
  <c r="C117" i="21"/>
  <c r="C173" i="21"/>
  <c r="C248" i="21"/>
  <c r="C206" i="21"/>
  <c r="C100" i="21"/>
  <c r="C110" i="21"/>
  <c r="C142" i="21"/>
  <c r="C252" i="21"/>
  <c r="C200" i="21"/>
  <c r="C164" i="21"/>
  <c r="C120" i="21"/>
  <c r="C92" i="21"/>
  <c r="C71" i="21"/>
  <c r="C63" i="21"/>
  <c r="C53" i="21"/>
  <c r="C43" i="21"/>
  <c r="C35" i="21"/>
  <c r="C25" i="21"/>
  <c r="C17" i="21"/>
  <c r="C213" i="21"/>
  <c r="C160" i="21"/>
  <c r="C104" i="21"/>
  <c r="C50" i="21"/>
  <c r="C18" i="21"/>
  <c r="C223" i="21"/>
  <c r="C152" i="21"/>
  <c r="C225" i="21"/>
  <c r="C231" i="21"/>
  <c r="C74" i="21"/>
  <c r="C66" i="21"/>
  <c r="C102" i="21"/>
  <c r="C24" i="21"/>
  <c r="C119" i="21"/>
  <c r="C52" i="21"/>
  <c r="C149" i="21"/>
  <c r="C183" i="21"/>
  <c r="C113" i="21"/>
  <c r="C99" i="21"/>
  <c r="C247" i="21"/>
  <c r="C86" i="21"/>
  <c r="C139" i="21"/>
  <c r="C163" i="21"/>
  <c r="C238" i="21"/>
  <c r="C166" i="21"/>
  <c r="C240" i="21"/>
  <c r="C64" i="21"/>
  <c r="C137" i="21"/>
  <c r="C178" i="21"/>
  <c r="C192" i="21"/>
  <c r="C112" i="21"/>
  <c r="C83" i="21"/>
  <c r="C59" i="21"/>
  <c r="C51" i="21"/>
  <c r="C41" i="21"/>
  <c r="C23" i="21"/>
  <c r="C13" i="21"/>
  <c r="C150" i="21"/>
  <c r="C76" i="21"/>
  <c r="C40" i="21"/>
  <c r="C12" i="21"/>
  <c r="C126" i="21"/>
  <c r="C207" i="21"/>
  <c r="C209" i="21"/>
  <c r="C38" i="21"/>
  <c r="C89" i="21"/>
  <c r="C226" i="21"/>
  <c r="C84" i="21"/>
  <c r="C241" i="21"/>
  <c r="C78" i="21"/>
  <c r="C187" i="21"/>
  <c r="C214" i="21"/>
  <c r="C42" i="21"/>
  <c r="C191" i="21"/>
  <c r="C97" i="21"/>
  <c r="C127" i="21"/>
  <c r="C161" i="21"/>
  <c r="C169" i="21"/>
  <c r="C186" i="21"/>
  <c r="C179" i="21"/>
  <c r="C54" i="21"/>
  <c r="C56" i="21"/>
  <c r="C16" i="21"/>
  <c r="C198" i="21"/>
  <c r="C172" i="21"/>
  <c r="C32" i="21"/>
  <c r="C136" i="21"/>
  <c r="C11" i="21"/>
  <c r="C31" i="21"/>
  <c r="C49" i="21"/>
  <c r="C67" i="21"/>
  <c r="C106" i="21"/>
  <c r="C182" i="21"/>
  <c r="C199" i="21"/>
  <c r="C221" i="21"/>
  <c r="C243" i="21"/>
  <c r="C194" i="21"/>
  <c r="C101" i="21"/>
  <c r="C228" i="21"/>
  <c r="C111" i="21"/>
  <c r="C122" i="21"/>
  <c r="C181" i="21"/>
  <c r="C236" i="21"/>
  <c r="C151" i="21"/>
  <c r="C109" i="21"/>
  <c r="C36" i="21"/>
  <c r="C148" i="21"/>
  <c r="C61" i="21"/>
  <c r="C156" i="21"/>
  <c r="C219" i="21"/>
  <c r="C208" i="21"/>
  <c r="C14" i="21"/>
  <c r="C165" i="21"/>
  <c r="C230" i="21"/>
  <c r="C167" i="21"/>
  <c r="C118" i="21"/>
  <c r="C144" i="21"/>
  <c r="C250" i="21"/>
  <c r="C235" i="21"/>
  <c r="C58" i="21"/>
  <c r="C215" i="21"/>
  <c r="C19" i="21"/>
  <c r="C37" i="21"/>
  <c r="C55" i="21"/>
  <c r="C73" i="21"/>
  <c r="C130" i="21"/>
  <c r="C211" i="21"/>
  <c r="C87" i="21"/>
  <c r="C107" i="21"/>
  <c r="C218" i="21"/>
  <c r="C177" i="21"/>
  <c r="C80" i="21"/>
  <c r="C153" i="21"/>
  <c r="C131" i="21"/>
  <c r="C210" i="21"/>
  <c r="C239" i="21"/>
  <c r="C95" i="21"/>
  <c r="C60" i="21"/>
  <c r="C9" i="21" l="1"/>
</calcChain>
</file>

<file path=xl/connections.xml><?xml version="1.0" encoding="utf-8"?>
<connections xmlns="http://schemas.openxmlformats.org/spreadsheetml/2006/main">
  <connection id="1" sourceFile="X:\Nacimientos_y_fetales\2016\Base de datos\Base de datos 2016.accdb" keepAlive="1" name="Base de datos 2016" type="5" refreshedVersion="4">
    <dbPr connection="Provider=Microsoft.ACE.OLEDB.12.0;User ID=Admin;Data Source=X:\Nacimientos_y_fetales\2016\Base de datos\Base de datos 2016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Fetales - cuadros del boletín" commandType="3"/>
  </connection>
  <connection id="2" sourceFile="W:\2015\Base de datos\Base de datos de 2015 (boletín).accdb" keepAlive="1" name="Base de datos de 2015 (boletín)" type="5" refreshedVersion="4">
    <dbPr connection="Provider=Microsoft.ACE.OLEDB.12.0;User ID=Admin;Data Source=W:\2015\Base de datos\Base de datos de 2015 (boletín)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FETALES (boletín)" commandType="3"/>
  </connection>
</connections>
</file>

<file path=xl/sharedStrings.xml><?xml version="1.0" encoding="utf-8"?>
<sst xmlns="http://schemas.openxmlformats.org/spreadsheetml/2006/main" count="602" uniqueCount="55">
  <si>
    <t>Defunciones fetales</t>
  </si>
  <si>
    <t>Total</t>
  </si>
  <si>
    <t>Unida</t>
  </si>
  <si>
    <t>Casada</t>
  </si>
  <si>
    <t xml:space="preserve"> </t>
  </si>
  <si>
    <t>-</t>
  </si>
  <si>
    <t>Comarca Ngäbe Buglé</t>
  </si>
  <si>
    <t>Comarca Emberá</t>
  </si>
  <si>
    <t>Comarca Kuna Yala</t>
  </si>
  <si>
    <t>Veraguas</t>
  </si>
  <si>
    <t>Panamá</t>
  </si>
  <si>
    <t>Los Santos</t>
  </si>
  <si>
    <t>Herrera</t>
  </si>
  <si>
    <t>Darién</t>
  </si>
  <si>
    <t>Chiriquí</t>
  </si>
  <si>
    <t>Colón</t>
  </si>
  <si>
    <t>Coclé</t>
  </si>
  <si>
    <t>Bocas del Toro</t>
  </si>
  <si>
    <t xml:space="preserve">Soltera </t>
  </si>
  <si>
    <t>NOTA:  Excluye los grupos de edad en los cuales no se registró información.</t>
  </si>
  <si>
    <t xml:space="preserve">  -  Cantidad nula o cero.</t>
  </si>
  <si>
    <r>
      <rPr>
        <sz val="9"/>
        <rFont val="Arial"/>
        <family val="2"/>
      </rPr>
      <t>0.0</t>
    </r>
    <r>
      <rPr>
        <sz val="10"/>
        <rFont val="Arial"/>
        <family val="2"/>
      </rPr>
      <t xml:space="preserve"> Cuando la cantidad es menor a la mitad de la unidad o fracción decimal adoptada para la expresión del dato.</t>
    </r>
  </si>
  <si>
    <t xml:space="preserve">Estado civil/conyugal de la mujer </t>
  </si>
  <si>
    <t>Porcentaje</t>
  </si>
  <si>
    <t xml:space="preserve">    No especificada</t>
  </si>
  <si>
    <t xml:space="preserve">    50 y más</t>
  </si>
  <si>
    <t xml:space="preserve">    45 a 49</t>
  </si>
  <si>
    <t xml:space="preserve">    40 a 44</t>
  </si>
  <si>
    <t xml:space="preserve">    35 a 39</t>
  </si>
  <si>
    <t xml:space="preserve">    30 a 34</t>
  </si>
  <si>
    <t xml:space="preserve">    25 a 29</t>
  </si>
  <si>
    <t xml:space="preserve">    20 a 24</t>
  </si>
  <si>
    <t xml:space="preserve">    15 a 19</t>
  </si>
  <si>
    <t>Panamá Oeste</t>
  </si>
  <si>
    <t xml:space="preserve">        Ciudad de Panamá</t>
  </si>
  <si>
    <t xml:space="preserve">        Ciudad de Colón</t>
  </si>
  <si>
    <t>DE RESIDENCIA Y EDAD DE LA MUJER:  AÑO 2016</t>
  </si>
  <si>
    <t>CIVIL/CONYUGAL, SEGÚN CIUDAD, PROVINCIA, COMARCA INDÍGENA</t>
  </si>
  <si>
    <t>Cuadro 221-17.  DEFUNCIONES FETALES EN LA REPÚBLICA, POR ESTADO</t>
  </si>
  <si>
    <t>TOTAL</t>
  </si>
  <si>
    <t xml:space="preserve">    10 a 14</t>
  </si>
  <si>
    <t>Ciudad, provincia, comarca indígena de residencia                             y edad de la mujer</t>
  </si>
  <si>
    <t>..</t>
  </si>
  <si>
    <t>Otro (1)</t>
  </si>
  <si>
    <t>(1) Se refiere al estado civil/conyugal: separada de unión, separada de matrimonio y viuda.</t>
  </si>
  <si>
    <t xml:space="preserve">         12</t>
  </si>
  <si>
    <t xml:space="preserve">         11</t>
  </si>
  <si>
    <t xml:space="preserve">         13</t>
  </si>
  <si>
    <t xml:space="preserve">         14</t>
  </si>
  <si>
    <t xml:space="preserve">         15</t>
  </si>
  <si>
    <t xml:space="preserve">         16</t>
  </si>
  <si>
    <t xml:space="preserve">         17</t>
  </si>
  <si>
    <t xml:space="preserve">         18</t>
  </si>
  <si>
    <t xml:space="preserve">         19</t>
  </si>
  <si>
    <r>
      <rPr>
        <b/>
        <sz val="12"/>
        <rFont val="Arial"/>
        <family val="2"/>
      </rPr>
      <t>Coclé:</t>
    </r>
    <r>
      <rPr>
        <sz val="10"/>
        <rFont val="Arial"/>
        <family val="2"/>
      </rPr>
      <t xml:space="preserve"> (Continuación)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</si>
</sst>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;\-"/>
    <numFmt numFmtId="165" formatCode="#,##0.0;\-;\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77">
    <xf numFmtId="0" fontId="0" fillId="0" borderId="0" xfId="0"/>
    <xf numFmtId="3" fontId="3" fillId="0" borderId="1" xfId="0" applyNumberFormat="1" applyFont="1" applyFill="1" applyBorder="1" applyAlignment="1">
      <alignment horizontal="right"/>
    </xf>
    <xf numFmtId="164" fontId="3" fillId="0" borderId="0" xfId="2" applyNumberFormat="1" applyFont="1"/>
    <xf numFmtId="164" fontId="7" fillId="0" borderId="2" xfId="1" applyNumberFormat="1" applyFont="1" applyBorder="1" applyAlignment="1">
      <alignment horizontal="right"/>
    </xf>
    <xf numFmtId="164" fontId="3" fillId="0" borderId="0" xfId="2" applyNumberFormat="1" applyFont="1" applyBorder="1"/>
    <xf numFmtId="164" fontId="8" fillId="0" borderId="0" xfId="2" applyNumberFormat="1" applyFont="1" applyBorder="1"/>
    <xf numFmtId="164" fontId="4" fillId="0" borderId="0" xfId="2" applyNumberFormat="1" applyFont="1" applyBorder="1"/>
    <xf numFmtId="164" fontId="4" fillId="0" borderId="0" xfId="2" applyNumberFormat="1" applyFont="1"/>
    <xf numFmtId="165" fontId="3" fillId="0" borderId="1" xfId="1" applyNumberFormat="1" applyFont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164" fontId="3" fillId="0" borderId="8" xfId="2" applyNumberFormat="1" applyFont="1" applyBorder="1"/>
    <xf numFmtId="164" fontId="3" fillId="0" borderId="6" xfId="1" applyNumberFormat="1" applyFont="1" applyBorder="1" applyAlignment="1">
      <alignment horizontal="right"/>
    </xf>
    <xf numFmtId="165" fontId="3" fillId="0" borderId="6" xfId="1" applyNumberFormat="1" applyFont="1" applyBorder="1" applyAlignment="1">
      <alignment horizontal="right"/>
    </xf>
    <xf numFmtId="3" fontId="3" fillId="0" borderId="6" xfId="2" applyNumberFormat="1" applyFont="1" applyBorder="1" applyAlignment="1">
      <alignment horizontal="right"/>
    </xf>
    <xf numFmtId="3" fontId="3" fillId="0" borderId="7" xfId="2" applyNumberFormat="1" applyFont="1" applyBorder="1" applyAlignment="1">
      <alignment horizontal="right"/>
    </xf>
    <xf numFmtId="165" fontId="3" fillId="0" borderId="0" xfId="2" applyNumberFormat="1" applyFont="1" applyBorder="1"/>
    <xf numFmtId="165" fontId="3" fillId="0" borderId="0" xfId="2" applyNumberFormat="1" applyFont="1"/>
    <xf numFmtId="164" fontId="4" fillId="0" borderId="0" xfId="4" applyNumberFormat="1" applyFont="1" applyBorder="1" applyAlignment="1">
      <alignment horizontal="right"/>
    </xf>
    <xf numFmtId="49" fontId="3" fillId="0" borderId="0" xfId="8" applyNumberFormat="1" applyFont="1"/>
    <xf numFmtId="164" fontId="3" fillId="0" borderId="0" xfId="0" applyNumberFormat="1" applyFont="1"/>
    <xf numFmtId="164" fontId="6" fillId="0" borderId="8" xfId="2" applyNumberFormat="1" applyFont="1" applyBorder="1" applyAlignment="1">
      <alignment horizontal="center"/>
    </xf>
    <xf numFmtId="164" fontId="6" fillId="0" borderId="0" xfId="2" applyNumberFormat="1" applyFont="1" applyBorder="1" applyAlignment="1">
      <alignment horizontal="center"/>
    </xf>
    <xf numFmtId="165" fontId="6" fillId="0" borderId="0" xfId="2" applyNumberFormat="1" applyFont="1" applyBorder="1" applyAlignment="1">
      <alignment horizontal="center"/>
    </xf>
    <xf numFmtId="164" fontId="7" fillId="0" borderId="1" xfId="1" applyNumberFormat="1" applyFont="1" applyBorder="1" applyAlignment="1">
      <alignment horizontal="right"/>
    </xf>
    <xf numFmtId="164" fontId="7" fillId="0" borderId="0" xfId="6" applyNumberFormat="1" applyFont="1" applyBorder="1" applyAlignment="1">
      <alignment horizontal="left"/>
    </xf>
    <xf numFmtId="164" fontId="7" fillId="0" borderId="0" xfId="2" applyNumberFormat="1" applyFont="1" applyBorder="1" applyAlignment="1">
      <alignment horizontal="left"/>
    </xf>
    <xf numFmtId="164" fontId="7" fillId="0" borderId="0" xfId="2" applyNumberFormat="1" applyFont="1" applyBorder="1"/>
    <xf numFmtId="164" fontId="10" fillId="0" borderId="0" xfId="2" applyNumberFormat="1" applyFont="1"/>
    <xf numFmtId="164" fontId="7" fillId="0" borderId="0" xfId="2" applyNumberFormat="1" applyFont="1"/>
    <xf numFmtId="164" fontId="7" fillId="0" borderId="0" xfId="3" applyNumberFormat="1" applyFont="1" applyBorder="1" applyAlignment="1"/>
    <xf numFmtId="164" fontId="7" fillId="0" borderId="1" xfId="2" applyNumberFormat="1" applyFont="1" applyBorder="1"/>
    <xf numFmtId="164" fontId="7" fillId="0" borderId="2" xfId="2" applyNumberFormat="1" applyFont="1" applyBorder="1"/>
    <xf numFmtId="164" fontId="7" fillId="0" borderId="0" xfId="6" applyNumberFormat="1" applyFont="1" applyBorder="1"/>
    <xf numFmtId="164" fontId="7" fillId="0" borderId="11" xfId="6" applyNumberFormat="1" applyFont="1" applyBorder="1"/>
    <xf numFmtId="164" fontId="7" fillId="0" borderId="1" xfId="1" applyNumberFormat="1" applyFont="1" applyFill="1" applyBorder="1" applyAlignment="1">
      <alignment horizontal="right"/>
    </xf>
    <xf numFmtId="164" fontId="7" fillId="0" borderId="2" xfId="1" applyNumberFormat="1" applyFont="1" applyFill="1" applyBorder="1" applyAlignment="1">
      <alignment horizontal="right"/>
    </xf>
    <xf numFmtId="164" fontId="7" fillId="0" borderId="0" xfId="5" applyNumberFormat="1" applyFont="1" applyFill="1" applyBorder="1"/>
    <xf numFmtId="164" fontId="7" fillId="0" borderId="0" xfId="3" applyNumberFormat="1" applyFont="1" applyBorder="1"/>
    <xf numFmtId="164" fontId="7" fillId="0" borderId="1" xfId="4" applyNumberFormat="1" applyFont="1" applyBorder="1" applyAlignment="1">
      <alignment horizontal="right"/>
    </xf>
    <xf numFmtId="164" fontId="7" fillId="0" borderId="2" xfId="4" applyNumberFormat="1" applyFont="1" applyBorder="1" applyAlignment="1">
      <alignment horizontal="right"/>
    </xf>
    <xf numFmtId="164" fontId="7" fillId="0" borderId="11" xfId="3" applyNumberFormat="1" applyFont="1" applyBorder="1"/>
    <xf numFmtId="164" fontId="3" fillId="0" borderId="1" xfId="2" applyNumberFormat="1" applyFont="1" applyBorder="1"/>
    <xf numFmtId="165" fontId="3" fillId="0" borderId="1" xfId="2" applyNumberFormat="1" applyFont="1" applyBorder="1"/>
    <xf numFmtId="164" fontId="3" fillId="0" borderId="2" xfId="2" applyNumberFormat="1" applyFont="1" applyBorder="1"/>
    <xf numFmtId="164" fontId="7" fillId="0" borderId="1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164" fontId="7" fillId="2" borderId="6" xfId="2" applyNumberFormat="1" applyFont="1" applyFill="1" applyBorder="1" applyAlignment="1">
      <alignment horizontal="center" vertical="center" wrapText="1"/>
    </xf>
    <xf numFmtId="164" fontId="7" fillId="2" borderId="7" xfId="2" applyNumberFormat="1" applyFont="1" applyFill="1" applyBorder="1" applyAlignment="1">
      <alignment horizontal="center" vertical="center" wrapText="1"/>
    </xf>
    <xf numFmtId="164" fontId="6" fillId="0" borderId="0" xfId="3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5" fontId="6" fillId="0" borderId="1" xfId="1" applyNumberFormat="1" applyFont="1" applyBorder="1" applyAlignment="1">
      <alignment horizontal="right"/>
    </xf>
    <xf numFmtId="1" fontId="7" fillId="0" borderId="0" xfId="3" applyNumberFormat="1" applyFont="1" applyBorder="1" applyAlignment="1"/>
    <xf numFmtId="164" fontId="11" fillId="0" borderId="1" xfId="1" applyNumberFormat="1" applyFont="1" applyBorder="1" applyAlignment="1">
      <alignment horizontal="right"/>
    </xf>
    <xf numFmtId="3" fontId="11" fillId="0" borderId="1" xfId="0" applyNumberFormat="1" applyFont="1" applyFill="1" applyBorder="1" applyAlignment="1">
      <alignment horizontal="right"/>
    </xf>
    <xf numFmtId="3" fontId="11" fillId="0" borderId="2" xfId="0" applyNumberFormat="1" applyFont="1" applyFill="1" applyBorder="1" applyAlignment="1">
      <alignment horizontal="right"/>
    </xf>
    <xf numFmtId="1" fontId="11" fillId="0" borderId="0" xfId="3" applyNumberFormat="1" applyFont="1" applyBorder="1" applyAlignment="1"/>
    <xf numFmtId="164" fontId="11" fillId="0" borderId="0" xfId="3" applyNumberFormat="1" applyFont="1" applyBorder="1" applyAlignment="1"/>
    <xf numFmtId="164" fontId="11" fillId="0" borderId="1" xfId="1" applyNumberFormat="1" applyFont="1" applyFill="1" applyBorder="1" applyAlignment="1">
      <alignment horizontal="right"/>
    </xf>
    <xf numFmtId="164" fontId="7" fillId="0" borderId="0" xfId="2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5" fontId="7" fillId="0" borderId="1" xfId="2" applyNumberFormat="1" applyFont="1" applyFill="1" applyBorder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center" vertical="center" wrapText="1"/>
    </xf>
    <xf numFmtId="164" fontId="7" fillId="0" borderId="2" xfId="2" applyNumberFormat="1" applyFont="1" applyFill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right"/>
    </xf>
    <xf numFmtId="164" fontId="3" fillId="0" borderId="0" xfId="2" quotePrefix="1" applyNumberFormat="1" applyFont="1"/>
    <xf numFmtId="164" fontId="11" fillId="0" borderId="0" xfId="4" quotePrefix="1" applyNumberFormat="1" applyFont="1" applyAlignment="1"/>
    <xf numFmtId="164" fontId="6" fillId="0" borderId="0" xfId="2" applyNumberFormat="1" applyFont="1" applyAlignment="1">
      <alignment horizontal="center"/>
    </xf>
    <xf numFmtId="164" fontId="7" fillId="2" borderId="9" xfId="2" applyNumberFormat="1" applyFont="1" applyFill="1" applyBorder="1" applyAlignment="1">
      <alignment horizontal="center" vertical="center" wrapText="1"/>
    </xf>
    <xf numFmtId="164" fontId="7" fillId="2" borderId="11" xfId="2" applyNumberFormat="1" applyFont="1" applyFill="1" applyBorder="1" applyAlignment="1">
      <alignment horizontal="center" vertical="center" wrapText="1"/>
    </xf>
    <xf numFmtId="164" fontId="7" fillId="2" borderId="5" xfId="2" applyNumberFormat="1" applyFont="1" applyFill="1" applyBorder="1" applyAlignment="1">
      <alignment horizontal="center" vertical="center" wrapText="1"/>
    </xf>
    <xf numFmtId="164" fontId="7" fillId="2" borderId="4" xfId="2" applyNumberFormat="1" applyFont="1" applyFill="1" applyBorder="1" applyAlignment="1">
      <alignment horizontal="center" vertical="center" wrapText="1"/>
    </xf>
    <xf numFmtId="164" fontId="7" fillId="2" borderId="10" xfId="2" applyNumberFormat="1" applyFont="1" applyFill="1" applyBorder="1" applyAlignment="1">
      <alignment horizontal="center" vertical="center" wrapText="1"/>
    </xf>
    <xf numFmtId="164" fontId="7" fillId="2" borderId="3" xfId="2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65" fontId="7" fillId="2" borderId="3" xfId="2" applyNumberFormat="1" applyFont="1" applyFill="1" applyBorder="1" applyAlignment="1">
      <alignment horizontal="center" vertical="center" wrapText="1"/>
    </xf>
    <xf numFmtId="165" fontId="7" fillId="2" borderId="6" xfId="2" applyNumberFormat="1" applyFont="1" applyFill="1" applyBorder="1" applyAlignment="1">
      <alignment horizontal="center" vertical="center" wrapText="1"/>
    </xf>
  </cellXfs>
  <cellStyles count="11">
    <cellStyle name="Normal" xfId="0" builtinId="0"/>
    <cellStyle name="Normal 2" xfId="7"/>
    <cellStyle name="Normal 3" xfId="9"/>
    <cellStyle name="Normal 4" xfId="10"/>
    <cellStyle name="Normal_221-04" xfId="6"/>
    <cellStyle name="Normal_221-05" xfId="8"/>
    <cellStyle name="Normal_221-08" xfId="3"/>
    <cellStyle name="Normal_Boletin Nac V 2002" xfId="1"/>
    <cellStyle name="Normal_consultoria1" xfId="2"/>
    <cellStyle name="Normal_impares de naci98" xfId="5"/>
    <cellStyle name="Normal_NV2003" xfId="4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5"/>
  <sheetViews>
    <sheetView tabSelected="1" view="pageBreakPreview" zoomScaleNormal="100" zoomScaleSheetLayoutView="100" workbookViewId="0">
      <selection activeCell="C97" sqref="C97"/>
    </sheetView>
  </sheetViews>
  <sheetFormatPr baseColWidth="10" defaultColWidth="11.42578125" defaultRowHeight="12.75" x14ac:dyDescent="0.2"/>
  <cols>
    <col min="1" max="1" width="35.5703125" style="2" customWidth="1"/>
    <col min="2" max="2" width="11.5703125" style="2" customWidth="1"/>
    <col min="3" max="3" width="14" style="16" customWidth="1"/>
    <col min="4" max="7" width="11.5703125" style="2" customWidth="1"/>
    <col min="8" max="8" width="11.42578125" style="4"/>
    <col min="9" max="16384" width="11.42578125" style="2"/>
  </cols>
  <sheetData>
    <row r="1" spans="1:10" ht="18" customHeight="1" x14ac:dyDescent="0.25">
      <c r="A1" s="67" t="s">
        <v>38</v>
      </c>
      <c r="B1" s="67"/>
      <c r="C1" s="67"/>
      <c r="D1" s="67"/>
      <c r="E1" s="67"/>
      <c r="F1" s="67"/>
      <c r="G1" s="67"/>
    </row>
    <row r="2" spans="1:10" ht="18" customHeight="1" x14ac:dyDescent="0.25">
      <c r="A2" s="67" t="s">
        <v>37</v>
      </c>
      <c r="B2" s="67"/>
      <c r="C2" s="67"/>
      <c r="D2" s="67"/>
      <c r="E2" s="67"/>
      <c r="F2" s="67"/>
      <c r="G2" s="67"/>
    </row>
    <row r="3" spans="1:10" ht="18" customHeight="1" x14ac:dyDescent="0.25">
      <c r="A3" s="67" t="s">
        <v>36</v>
      </c>
      <c r="B3" s="67"/>
      <c r="C3" s="67"/>
      <c r="D3" s="67"/>
      <c r="E3" s="67"/>
      <c r="F3" s="67"/>
      <c r="G3" s="67"/>
    </row>
    <row r="4" spans="1:10" ht="12.6" customHeight="1" x14ac:dyDescent="0.25">
      <c r="A4" s="20"/>
      <c r="B4" s="21"/>
      <c r="C4" s="22"/>
      <c r="D4" s="21"/>
      <c r="E4" s="21"/>
      <c r="F4" s="21"/>
      <c r="G4" s="21"/>
      <c r="H4" s="5"/>
    </row>
    <row r="5" spans="1:10" ht="24.95" customHeight="1" x14ac:dyDescent="0.2">
      <c r="A5" s="68" t="s">
        <v>41</v>
      </c>
      <c r="B5" s="71" t="s">
        <v>0</v>
      </c>
      <c r="C5" s="72"/>
      <c r="D5" s="72"/>
      <c r="E5" s="72"/>
      <c r="F5" s="72"/>
      <c r="G5" s="72"/>
    </row>
    <row r="6" spans="1:10" ht="24.95" customHeight="1" x14ac:dyDescent="0.2">
      <c r="A6" s="69"/>
      <c r="B6" s="73" t="s">
        <v>1</v>
      </c>
      <c r="C6" s="75" t="s">
        <v>23</v>
      </c>
      <c r="D6" s="71" t="s">
        <v>22</v>
      </c>
      <c r="E6" s="72"/>
      <c r="F6" s="72"/>
      <c r="G6" s="72"/>
    </row>
    <row r="7" spans="1:10" ht="24.95" customHeight="1" x14ac:dyDescent="0.2">
      <c r="A7" s="70"/>
      <c r="B7" s="74"/>
      <c r="C7" s="76"/>
      <c r="D7" s="46" t="s">
        <v>18</v>
      </c>
      <c r="E7" s="46" t="s">
        <v>3</v>
      </c>
      <c r="F7" s="46" t="s">
        <v>2</v>
      </c>
      <c r="G7" s="47" t="s">
        <v>43</v>
      </c>
    </row>
    <row r="8" spans="1:10" ht="12" customHeight="1" x14ac:dyDescent="0.2">
      <c r="A8" s="59"/>
      <c r="B8" s="60"/>
      <c r="C8" s="61"/>
      <c r="D8" s="62"/>
      <c r="E8" s="62"/>
      <c r="F8" s="62"/>
      <c r="G8" s="63"/>
    </row>
    <row r="9" spans="1:10" s="28" customFormat="1" ht="19.5" customHeight="1" x14ac:dyDescent="0.25">
      <c r="A9" s="48" t="s">
        <v>39</v>
      </c>
      <c r="B9" s="49">
        <f>SUM(D9:G9)</f>
        <v>9431</v>
      </c>
      <c r="C9" s="51">
        <f>SUM(C10,C15,C21:C28)</f>
        <v>100</v>
      </c>
      <c r="D9" s="49">
        <f>SUM(D10,D15,D21:D28)</f>
        <v>2299</v>
      </c>
      <c r="E9" s="49">
        <f t="shared" ref="E9:G9" si="0">SUM(E10,E15,E21:E28)</f>
        <v>1123</v>
      </c>
      <c r="F9" s="49">
        <f t="shared" si="0"/>
        <v>5985</v>
      </c>
      <c r="G9" s="50">
        <f t="shared" si="0"/>
        <v>24</v>
      </c>
      <c r="H9" s="26"/>
    </row>
    <row r="10" spans="1:10" s="28" customFormat="1" ht="24.6" customHeight="1" x14ac:dyDescent="0.25">
      <c r="A10" s="52" t="s">
        <v>40</v>
      </c>
      <c r="B10" s="23">
        <f t="shared" ref="B10:B46" si="1">SUM(D10:G10)</f>
        <v>48</v>
      </c>
      <c r="C10" s="8">
        <f>B10/$B$9*100</f>
        <v>0.50895981338140184</v>
      </c>
      <c r="D10" s="23">
        <f>SUM(D11:D14)</f>
        <v>40</v>
      </c>
      <c r="E10" s="23" t="s">
        <v>42</v>
      </c>
      <c r="F10" s="23">
        <f t="shared" ref="F10:G10" si="2">SUM(F11:F14)</f>
        <v>8</v>
      </c>
      <c r="G10" s="3">
        <f t="shared" si="2"/>
        <v>0</v>
      </c>
      <c r="H10" s="26"/>
      <c r="I10" s="27"/>
      <c r="J10" s="27"/>
    </row>
    <row r="11" spans="1:10" s="7" customFormat="1" ht="18.95" customHeight="1" x14ac:dyDescent="0.25">
      <c r="A11" s="66" t="s">
        <v>46</v>
      </c>
      <c r="B11" s="53">
        <f t="shared" si="1"/>
        <v>1</v>
      </c>
      <c r="C11" s="8">
        <f t="shared" ref="C11:C74" si="3">B11/$B$9*100</f>
        <v>1.0603329445445871E-2</v>
      </c>
      <c r="D11" s="54">
        <v>1</v>
      </c>
      <c r="E11" s="54" t="s">
        <v>42</v>
      </c>
      <c r="F11" s="54" t="s">
        <v>5</v>
      </c>
      <c r="G11" s="55" t="s">
        <v>5</v>
      </c>
      <c r="H11" s="6"/>
    </row>
    <row r="12" spans="1:10" s="7" customFormat="1" ht="18.95" customHeight="1" x14ac:dyDescent="0.25">
      <c r="A12" s="66" t="s">
        <v>45</v>
      </c>
      <c r="B12" s="53">
        <f t="shared" si="1"/>
        <v>4</v>
      </c>
      <c r="C12" s="8">
        <f t="shared" si="3"/>
        <v>4.2413317781783484E-2</v>
      </c>
      <c r="D12" s="54">
        <v>3</v>
      </c>
      <c r="E12" s="54" t="s">
        <v>42</v>
      </c>
      <c r="F12" s="54">
        <v>1</v>
      </c>
      <c r="G12" s="55" t="s">
        <v>5</v>
      </c>
      <c r="H12" s="6"/>
    </row>
    <row r="13" spans="1:10" s="7" customFormat="1" ht="18.95" customHeight="1" x14ac:dyDescent="0.25">
      <c r="A13" s="66" t="s">
        <v>47</v>
      </c>
      <c r="B13" s="53">
        <f t="shared" si="1"/>
        <v>9</v>
      </c>
      <c r="C13" s="8">
        <f t="shared" si="3"/>
        <v>9.5429965009012824E-2</v>
      </c>
      <c r="D13" s="54">
        <v>8</v>
      </c>
      <c r="E13" s="54" t="s">
        <v>42</v>
      </c>
      <c r="F13" s="54">
        <v>1</v>
      </c>
      <c r="G13" s="55" t="s">
        <v>5</v>
      </c>
      <c r="H13" s="6"/>
    </row>
    <row r="14" spans="1:10" s="7" customFormat="1" ht="18.95" customHeight="1" x14ac:dyDescent="0.25">
      <c r="A14" s="66" t="s">
        <v>48</v>
      </c>
      <c r="B14" s="53">
        <f t="shared" si="1"/>
        <v>34</v>
      </c>
      <c r="C14" s="8">
        <f t="shared" si="3"/>
        <v>0.36051320114515956</v>
      </c>
      <c r="D14" s="54">
        <v>28</v>
      </c>
      <c r="E14" s="54" t="s">
        <v>42</v>
      </c>
      <c r="F14" s="54">
        <v>6</v>
      </c>
      <c r="G14" s="55" t="s">
        <v>5</v>
      </c>
      <c r="H14" s="6"/>
    </row>
    <row r="15" spans="1:10" s="28" customFormat="1" ht="18.95" customHeight="1" x14ac:dyDescent="0.25">
      <c r="A15" s="52" t="s">
        <v>32</v>
      </c>
      <c r="B15" s="23">
        <f t="shared" si="1"/>
        <v>1263</v>
      </c>
      <c r="C15" s="8">
        <f t="shared" si="3"/>
        <v>13.392005089598133</v>
      </c>
      <c r="D15" s="23">
        <f>SUM(D16:D20)</f>
        <v>590</v>
      </c>
      <c r="E15" s="23">
        <f t="shared" ref="E15:G15" si="4">SUM(E16:E20)</f>
        <v>19</v>
      </c>
      <c r="F15" s="23">
        <f t="shared" si="4"/>
        <v>653</v>
      </c>
      <c r="G15" s="3">
        <f t="shared" si="4"/>
        <v>1</v>
      </c>
      <c r="H15" s="26"/>
    </row>
    <row r="16" spans="1:10" s="7" customFormat="1" ht="18.95" customHeight="1" x14ac:dyDescent="0.25">
      <c r="A16" s="66" t="s">
        <v>49</v>
      </c>
      <c r="B16" s="53">
        <f t="shared" si="1"/>
        <v>106</v>
      </c>
      <c r="C16" s="8">
        <f t="shared" si="3"/>
        <v>1.1239529212172623</v>
      </c>
      <c r="D16" s="54">
        <v>72</v>
      </c>
      <c r="E16" s="54" t="s">
        <v>42</v>
      </c>
      <c r="F16" s="54">
        <v>34</v>
      </c>
      <c r="G16" s="55" t="s">
        <v>5</v>
      </c>
      <c r="H16" s="6"/>
    </row>
    <row r="17" spans="1:8" s="7" customFormat="1" ht="18.95" customHeight="1" x14ac:dyDescent="0.25">
      <c r="A17" s="66" t="s">
        <v>50</v>
      </c>
      <c r="B17" s="53">
        <f t="shared" si="1"/>
        <v>145</v>
      </c>
      <c r="C17" s="8">
        <f t="shared" si="3"/>
        <v>1.5374827695896511</v>
      </c>
      <c r="D17" s="54">
        <v>87</v>
      </c>
      <c r="E17" s="54" t="s">
        <v>42</v>
      </c>
      <c r="F17" s="54">
        <v>58</v>
      </c>
      <c r="G17" s="55" t="s">
        <v>5</v>
      </c>
      <c r="H17" s="6"/>
    </row>
    <row r="18" spans="1:8" s="7" customFormat="1" ht="18.95" customHeight="1" x14ac:dyDescent="0.25">
      <c r="A18" s="66" t="s">
        <v>51</v>
      </c>
      <c r="B18" s="53">
        <f t="shared" si="1"/>
        <v>238</v>
      </c>
      <c r="C18" s="8">
        <f t="shared" si="3"/>
        <v>2.5235924080161167</v>
      </c>
      <c r="D18" s="54">
        <v>135</v>
      </c>
      <c r="E18" s="54" t="s">
        <v>42</v>
      </c>
      <c r="F18" s="54">
        <v>103</v>
      </c>
      <c r="G18" s="55" t="s">
        <v>5</v>
      </c>
      <c r="H18" s="6"/>
    </row>
    <row r="19" spans="1:8" s="7" customFormat="1" ht="18.95" customHeight="1" x14ac:dyDescent="0.25">
      <c r="A19" s="66" t="s">
        <v>52</v>
      </c>
      <c r="B19" s="53">
        <f t="shared" si="1"/>
        <v>326</v>
      </c>
      <c r="C19" s="8">
        <f t="shared" si="3"/>
        <v>3.4566853992153534</v>
      </c>
      <c r="D19" s="54">
        <v>126</v>
      </c>
      <c r="E19" s="54">
        <v>6</v>
      </c>
      <c r="F19" s="54">
        <v>194</v>
      </c>
      <c r="G19" s="55" t="s">
        <v>5</v>
      </c>
      <c r="H19" s="6"/>
    </row>
    <row r="20" spans="1:8" s="7" customFormat="1" ht="18.95" customHeight="1" x14ac:dyDescent="0.25">
      <c r="A20" s="66" t="s">
        <v>53</v>
      </c>
      <c r="B20" s="53">
        <f t="shared" si="1"/>
        <v>448</v>
      </c>
      <c r="C20" s="8">
        <f t="shared" si="3"/>
        <v>4.7502915915597503</v>
      </c>
      <c r="D20" s="54">
        <v>170</v>
      </c>
      <c r="E20" s="54">
        <v>13</v>
      </c>
      <c r="F20" s="54">
        <v>264</v>
      </c>
      <c r="G20" s="55">
        <v>1</v>
      </c>
      <c r="H20" s="6"/>
    </row>
    <row r="21" spans="1:8" ht="18.95" customHeight="1" x14ac:dyDescent="0.25">
      <c r="A21" s="56" t="s">
        <v>31</v>
      </c>
      <c r="B21" s="53">
        <f t="shared" si="1"/>
        <v>2324</v>
      </c>
      <c r="C21" s="8">
        <f t="shared" si="3"/>
        <v>24.642137631216201</v>
      </c>
      <c r="D21" s="54">
        <v>632</v>
      </c>
      <c r="E21" s="54">
        <v>154</v>
      </c>
      <c r="F21" s="54">
        <v>1535</v>
      </c>
      <c r="G21" s="55">
        <v>3</v>
      </c>
      <c r="H21" s="6"/>
    </row>
    <row r="22" spans="1:8" ht="18.95" customHeight="1" x14ac:dyDescent="0.25">
      <c r="A22" s="56" t="s">
        <v>30</v>
      </c>
      <c r="B22" s="53">
        <f t="shared" si="1"/>
        <v>2250</v>
      </c>
      <c r="C22" s="8">
        <f t="shared" si="3"/>
        <v>23.857491252253208</v>
      </c>
      <c r="D22" s="54">
        <v>442</v>
      </c>
      <c r="E22" s="54">
        <v>266</v>
      </c>
      <c r="F22" s="54">
        <v>1536</v>
      </c>
      <c r="G22" s="55">
        <v>6</v>
      </c>
      <c r="H22" s="6"/>
    </row>
    <row r="23" spans="1:8" ht="18.95" customHeight="1" x14ac:dyDescent="0.25">
      <c r="A23" s="56" t="s">
        <v>29</v>
      </c>
      <c r="B23" s="53">
        <f t="shared" si="1"/>
        <v>1750</v>
      </c>
      <c r="C23" s="8">
        <f t="shared" si="3"/>
        <v>18.555826529530272</v>
      </c>
      <c r="D23" s="54">
        <v>305</v>
      </c>
      <c r="E23" s="54">
        <v>310</v>
      </c>
      <c r="F23" s="54">
        <v>1131</v>
      </c>
      <c r="G23" s="55">
        <v>4</v>
      </c>
      <c r="H23" s="6"/>
    </row>
    <row r="24" spans="1:8" ht="18.95" customHeight="1" x14ac:dyDescent="0.25">
      <c r="A24" s="56" t="s">
        <v>28</v>
      </c>
      <c r="B24" s="53">
        <f t="shared" si="1"/>
        <v>1172</v>
      </c>
      <c r="C24" s="8">
        <f t="shared" si="3"/>
        <v>12.42710211006256</v>
      </c>
      <c r="D24" s="54">
        <v>167</v>
      </c>
      <c r="E24" s="54">
        <v>252</v>
      </c>
      <c r="F24" s="54">
        <v>748</v>
      </c>
      <c r="G24" s="55">
        <v>5</v>
      </c>
      <c r="H24" s="6"/>
    </row>
    <row r="25" spans="1:8" ht="18.95" customHeight="1" x14ac:dyDescent="0.25">
      <c r="A25" s="56" t="s">
        <v>27</v>
      </c>
      <c r="B25" s="53">
        <f t="shared" si="1"/>
        <v>521</v>
      </c>
      <c r="C25" s="8">
        <f t="shared" si="3"/>
        <v>5.5243346410772984</v>
      </c>
      <c r="D25" s="54">
        <v>94</v>
      </c>
      <c r="E25" s="54">
        <v>104</v>
      </c>
      <c r="F25" s="54">
        <v>318</v>
      </c>
      <c r="G25" s="55">
        <v>5</v>
      </c>
      <c r="H25" s="6"/>
    </row>
    <row r="26" spans="1:8" ht="18.95" customHeight="1" x14ac:dyDescent="0.25">
      <c r="A26" s="56" t="s">
        <v>26</v>
      </c>
      <c r="B26" s="53">
        <f t="shared" si="1"/>
        <v>55</v>
      </c>
      <c r="C26" s="8">
        <f t="shared" si="3"/>
        <v>0.58318311949952284</v>
      </c>
      <c r="D26" s="54">
        <v>14</v>
      </c>
      <c r="E26" s="54">
        <v>15</v>
      </c>
      <c r="F26" s="54">
        <v>26</v>
      </c>
      <c r="G26" s="55" t="s">
        <v>5</v>
      </c>
      <c r="H26" s="6"/>
    </row>
    <row r="27" spans="1:8" ht="18.95" customHeight="1" x14ac:dyDescent="0.25">
      <c r="A27" s="56" t="s">
        <v>25</v>
      </c>
      <c r="B27" s="53">
        <f t="shared" si="1"/>
        <v>3</v>
      </c>
      <c r="C27" s="8">
        <f t="shared" si="3"/>
        <v>3.1809988336337615E-2</v>
      </c>
      <c r="D27" s="54" t="s">
        <v>5</v>
      </c>
      <c r="E27" s="54">
        <v>1</v>
      </c>
      <c r="F27" s="54">
        <v>2</v>
      </c>
      <c r="G27" s="55" t="s">
        <v>5</v>
      </c>
      <c r="H27" s="6"/>
    </row>
    <row r="28" spans="1:8" ht="18.95" customHeight="1" x14ac:dyDescent="0.25">
      <c r="A28" s="56" t="s">
        <v>24</v>
      </c>
      <c r="B28" s="53">
        <f t="shared" si="1"/>
        <v>45</v>
      </c>
      <c r="C28" s="8">
        <f t="shared" si="3"/>
        <v>0.4771498250450642</v>
      </c>
      <c r="D28" s="54">
        <v>15</v>
      </c>
      <c r="E28" s="54">
        <v>2</v>
      </c>
      <c r="F28" s="54">
        <v>28</v>
      </c>
      <c r="G28" s="55" t="s">
        <v>5</v>
      </c>
      <c r="H28" s="6"/>
    </row>
    <row r="29" spans="1:8" s="27" customFormat="1" ht="18.95" customHeight="1" x14ac:dyDescent="0.25">
      <c r="A29" s="40" t="s">
        <v>34</v>
      </c>
      <c r="B29" s="23">
        <f t="shared" si="1"/>
        <v>1266</v>
      </c>
      <c r="C29" s="8">
        <f t="shared" si="3"/>
        <v>13.423815077934471</v>
      </c>
      <c r="D29" s="38">
        <f>SUM(D30,D33,D39:D46)</f>
        <v>340</v>
      </c>
      <c r="E29" s="38">
        <f>SUM(E30,E33,E39:E46)</f>
        <v>187</v>
      </c>
      <c r="F29" s="38">
        <f>SUM(F30,F33,F39:F46)</f>
        <v>736</v>
      </c>
      <c r="G29" s="39">
        <f>SUM(G30,G33,G39:G46)</f>
        <v>3</v>
      </c>
      <c r="H29" s="26"/>
    </row>
    <row r="30" spans="1:8" s="28" customFormat="1" ht="18.95" customHeight="1" x14ac:dyDescent="0.25">
      <c r="A30" s="52" t="s">
        <v>40</v>
      </c>
      <c r="B30" s="23">
        <f t="shared" si="1"/>
        <v>3</v>
      </c>
      <c r="C30" s="8">
        <f t="shared" si="3"/>
        <v>3.1809988336337615E-2</v>
      </c>
      <c r="D30" s="23">
        <v>3</v>
      </c>
      <c r="E30" s="23" t="s">
        <v>42</v>
      </c>
      <c r="F30" s="23" t="s">
        <v>5</v>
      </c>
      <c r="G30" s="3" t="s">
        <v>5</v>
      </c>
      <c r="H30" s="26"/>
    </row>
    <row r="31" spans="1:8" s="7" customFormat="1" ht="18.95" customHeight="1" x14ac:dyDescent="0.25">
      <c r="A31" s="66" t="s">
        <v>45</v>
      </c>
      <c r="B31" s="53">
        <f t="shared" si="1"/>
        <v>1</v>
      </c>
      <c r="C31" s="8">
        <f t="shared" si="3"/>
        <v>1.0603329445445871E-2</v>
      </c>
      <c r="D31" s="1">
        <v>1</v>
      </c>
      <c r="E31" s="1" t="s">
        <v>42</v>
      </c>
      <c r="F31" s="1" t="s">
        <v>5</v>
      </c>
      <c r="G31" s="9" t="s">
        <v>5</v>
      </c>
      <c r="H31" s="6"/>
    </row>
    <row r="32" spans="1:8" s="7" customFormat="1" ht="18.95" customHeight="1" x14ac:dyDescent="0.25">
      <c r="A32" s="66" t="s">
        <v>48</v>
      </c>
      <c r="B32" s="53">
        <f t="shared" si="1"/>
        <v>2</v>
      </c>
      <c r="C32" s="8">
        <f t="shared" si="3"/>
        <v>2.1206658890891742E-2</v>
      </c>
      <c r="D32" s="1">
        <v>2</v>
      </c>
      <c r="E32" s="1" t="s">
        <v>42</v>
      </c>
      <c r="F32" s="1" t="s">
        <v>5</v>
      </c>
      <c r="G32" s="9" t="s">
        <v>5</v>
      </c>
      <c r="H32" s="6"/>
    </row>
    <row r="33" spans="1:8" s="28" customFormat="1" ht="18.95" customHeight="1" x14ac:dyDescent="0.25">
      <c r="A33" s="29" t="s">
        <v>32</v>
      </c>
      <c r="B33" s="23">
        <f t="shared" si="1"/>
        <v>97</v>
      </c>
      <c r="C33" s="8">
        <f t="shared" si="3"/>
        <v>1.0285229562082494</v>
      </c>
      <c r="D33" s="23">
        <v>58</v>
      </c>
      <c r="E33" s="23">
        <v>3</v>
      </c>
      <c r="F33" s="23">
        <v>36</v>
      </c>
      <c r="G33" s="3" t="s">
        <v>5</v>
      </c>
      <c r="H33" s="26"/>
    </row>
    <row r="34" spans="1:8" s="7" customFormat="1" ht="18.95" customHeight="1" x14ac:dyDescent="0.25">
      <c r="A34" s="66" t="s">
        <v>49</v>
      </c>
      <c r="B34" s="53">
        <f t="shared" si="1"/>
        <v>8</v>
      </c>
      <c r="C34" s="8">
        <f t="shared" si="3"/>
        <v>8.4826635563566968E-2</v>
      </c>
      <c r="D34" s="1">
        <v>6</v>
      </c>
      <c r="E34" s="1" t="s">
        <v>42</v>
      </c>
      <c r="F34" s="1">
        <v>2</v>
      </c>
      <c r="G34" s="9" t="s">
        <v>5</v>
      </c>
      <c r="H34" s="6"/>
    </row>
    <row r="35" spans="1:8" s="7" customFormat="1" ht="18.95" customHeight="1" x14ac:dyDescent="0.25">
      <c r="A35" s="66" t="s">
        <v>50</v>
      </c>
      <c r="B35" s="53">
        <f t="shared" si="1"/>
        <v>8</v>
      </c>
      <c r="C35" s="8">
        <f t="shared" si="3"/>
        <v>8.4826635563566968E-2</v>
      </c>
      <c r="D35" s="1">
        <v>7</v>
      </c>
      <c r="E35" s="1" t="s">
        <v>42</v>
      </c>
      <c r="F35" s="1">
        <v>1</v>
      </c>
      <c r="G35" s="9" t="s">
        <v>5</v>
      </c>
      <c r="H35" s="6"/>
    </row>
    <row r="36" spans="1:8" s="7" customFormat="1" ht="18.95" customHeight="1" x14ac:dyDescent="0.25">
      <c r="A36" s="66" t="s">
        <v>51</v>
      </c>
      <c r="B36" s="53">
        <f t="shared" si="1"/>
        <v>20</v>
      </c>
      <c r="C36" s="8">
        <f t="shared" si="3"/>
        <v>0.21206658890891741</v>
      </c>
      <c r="D36" s="1">
        <v>13</v>
      </c>
      <c r="E36" s="1" t="s">
        <v>42</v>
      </c>
      <c r="F36" s="1">
        <v>7</v>
      </c>
      <c r="G36" s="9" t="s">
        <v>5</v>
      </c>
      <c r="H36" s="6"/>
    </row>
    <row r="37" spans="1:8" s="7" customFormat="1" ht="18.95" customHeight="1" x14ac:dyDescent="0.25">
      <c r="A37" s="66" t="s">
        <v>52</v>
      </c>
      <c r="B37" s="53">
        <f t="shared" si="1"/>
        <v>20</v>
      </c>
      <c r="C37" s="8">
        <f t="shared" si="3"/>
        <v>0.21206658890891741</v>
      </c>
      <c r="D37" s="1">
        <v>9</v>
      </c>
      <c r="E37" s="1">
        <v>1</v>
      </c>
      <c r="F37" s="1">
        <v>10</v>
      </c>
      <c r="G37" s="9" t="s">
        <v>5</v>
      </c>
      <c r="H37" s="6"/>
    </row>
    <row r="38" spans="1:8" s="7" customFormat="1" ht="18.95" customHeight="1" x14ac:dyDescent="0.25">
      <c r="A38" s="66" t="s">
        <v>53</v>
      </c>
      <c r="B38" s="53">
        <f t="shared" si="1"/>
        <v>41</v>
      </c>
      <c r="C38" s="8">
        <f t="shared" si="3"/>
        <v>0.43473650726328067</v>
      </c>
      <c r="D38" s="1">
        <v>23</v>
      </c>
      <c r="E38" s="1">
        <v>2</v>
      </c>
      <c r="F38" s="1">
        <v>16</v>
      </c>
      <c r="G38" s="9" t="s">
        <v>5</v>
      </c>
      <c r="H38" s="6"/>
    </row>
    <row r="39" spans="1:8" ht="18.95" customHeight="1" x14ac:dyDescent="0.25">
      <c r="A39" s="57" t="s">
        <v>31</v>
      </c>
      <c r="B39" s="53">
        <f t="shared" si="1"/>
        <v>312</v>
      </c>
      <c r="C39" s="8">
        <f t="shared" si="3"/>
        <v>3.308238786979111</v>
      </c>
      <c r="D39" s="1">
        <v>92</v>
      </c>
      <c r="E39" s="1">
        <v>25</v>
      </c>
      <c r="F39" s="1">
        <v>195</v>
      </c>
      <c r="G39" s="9" t="s">
        <v>5</v>
      </c>
      <c r="H39" s="6"/>
    </row>
    <row r="40" spans="1:8" ht="18.95" customHeight="1" x14ac:dyDescent="0.25">
      <c r="A40" s="57" t="s">
        <v>30</v>
      </c>
      <c r="B40" s="53">
        <f t="shared" si="1"/>
        <v>334</v>
      </c>
      <c r="C40" s="8">
        <f t="shared" si="3"/>
        <v>3.5415120347789211</v>
      </c>
      <c r="D40" s="1">
        <v>74</v>
      </c>
      <c r="E40" s="1">
        <v>51</v>
      </c>
      <c r="F40" s="1">
        <v>208</v>
      </c>
      <c r="G40" s="9">
        <v>1</v>
      </c>
      <c r="H40" s="6"/>
    </row>
    <row r="41" spans="1:8" ht="18.95" customHeight="1" x14ac:dyDescent="0.25">
      <c r="A41" s="57" t="s">
        <v>29</v>
      </c>
      <c r="B41" s="53">
        <f t="shared" si="1"/>
        <v>265</v>
      </c>
      <c r="C41" s="8">
        <f t="shared" si="3"/>
        <v>2.8098823030431554</v>
      </c>
      <c r="D41" s="1">
        <v>61</v>
      </c>
      <c r="E41" s="1">
        <v>56</v>
      </c>
      <c r="F41" s="1">
        <v>147</v>
      </c>
      <c r="G41" s="9">
        <v>1</v>
      </c>
      <c r="H41" s="6"/>
    </row>
    <row r="42" spans="1:8" ht="18.95" customHeight="1" x14ac:dyDescent="0.25">
      <c r="A42" s="57" t="s">
        <v>28</v>
      </c>
      <c r="B42" s="53">
        <f t="shared" si="1"/>
        <v>173</v>
      </c>
      <c r="C42" s="8">
        <f t="shared" si="3"/>
        <v>1.8343759940621356</v>
      </c>
      <c r="D42" s="1">
        <v>33</v>
      </c>
      <c r="E42" s="1">
        <v>35</v>
      </c>
      <c r="F42" s="1">
        <v>105</v>
      </c>
      <c r="G42" s="9" t="s">
        <v>5</v>
      </c>
      <c r="H42" s="6"/>
    </row>
    <row r="43" spans="1:8" ht="18.95" customHeight="1" x14ac:dyDescent="0.25">
      <c r="A43" s="57" t="s">
        <v>27</v>
      </c>
      <c r="B43" s="53">
        <f t="shared" si="1"/>
        <v>71</v>
      </c>
      <c r="C43" s="8">
        <f t="shared" si="3"/>
        <v>0.75283639062665675</v>
      </c>
      <c r="D43" s="1">
        <v>17</v>
      </c>
      <c r="E43" s="1">
        <v>14</v>
      </c>
      <c r="F43" s="1">
        <v>39</v>
      </c>
      <c r="G43" s="9">
        <v>1</v>
      </c>
      <c r="H43" s="6"/>
    </row>
    <row r="44" spans="1:8" ht="18.95" customHeight="1" x14ac:dyDescent="0.25">
      <c r="A44" s="57" t="s">
        <v>26</v>
      </c>
      <c r="B44" s="53">
        <f t="shared" si="1"/>
        <v>7</v>
      </c>
      <c r="C44" s="8">
        <f t="shared" si="3"/>
        <v>7.4223306118121099E-2</v>
      </c>
      <c r="D44" s="1" t="s">
        <v>5</v>
      </c>
      <c r="E44" s="1">
        <v>2</v>
      </c>
      <c r="F44" s="1">
        <v>5</v>
      </c>
      <c r="G44" s="9" t="s">
        <v>5</v>
      </c>
      <c r="H44" s="6"/>
    </row>
    <row r="45" spans="1:8" ht="18.95" customHeight="1" x14ac:dyDescent="0.25">
      <c r="A45" s="57" t="s">
        <v>25</v>
      </c>
      <c r="B45" s="53">
        <f t="shared" si="1"/>
        <v>1</v>
      </c>
      <c r="C45" s="8">
        <f t="shared" si="3"/>
        <v>1.0603329445445871E-2</v>
      </c>
      <c r="D45" s="1" t="s">
        <v>5</v>
      </c>
      <c r="E45" s="1">
        <v>1</v>
      </c>
      <c r="F45" s="1" t="s">
        <v>5</v>
      </c>
      <c r="G45" s="9" t="s">
        <v>5</v>
      </c>
      <c r="H45" s="6"/>
    </row>
    <row r="46" spans="1:8" ht="18.95" customHeight="1" x14ac:dyDescent="0.25">
      <c r="A46" s="57" t="s">
        <v>24</v>
      </c>
      <c r="B46" s="53">
        <f t="shared" si="1"/>
        <v>3</v>
      </c>
      <c r="C46" s="8">
        <f t="shared" si="3"/>
        <v>3.1809988336337615E-2</v>
      </c>
      <c r="D46" s="1">
        <v>2</v>
      </c>
      <c r="E46" s="1" t="s">
        <v>5</v>
      </c>
      <c r="F46" s="1">
        <v>1</v>
      </c>
      <c r="G46" s="9" t="s">
        <v>5</v>
      </c>
      <c r="H46" s="6"/>
    </row>
    <row r="47" spans="1:8" ht="17.45" customHeight="1" x14ac:dyDescent="0.25">
      <c r="A47" s="37" t="s">
        <v>35</v>
      </c>
      <c r="B47" s="23">
        <f>SUM(D47,E47,F47,G47)</f>
        <v>173</v>
      </c>
      <c r="C47" s="8">
        <f t="shared" si="3"/>
        <v>1.8343759940621356</v>
      </c>
      <c r="D47" s="44">
        <f>SUM(D48,D54:D59)</f>
        <v>63</v>
      </c>
      <c r="E47" s="44">
        <f t="shared" ref="E47:G47" si="5">SUM(E48,E54:E59)</f>
        <v>19</v>
      </c>
      <c r="F47" s="44">
        <f t="shared" si="5"/>
        <v>91</v>
      </c>
      <c r="G47" s="45">
        <f t="shared" si="5"/>
        <v>0</v>
      </c>
      <c r="H47" s="6"/>
    </row>
    <row r="48" spans="1:8" s="28" customFormat="1" ht="17.45" customHeight="1" x14ac:dyDescent="0.25">
      <c r="A48" s="29" t="s">
        <v>32</v>
      </c>
      <c r="B48" s="23">
        <f t="shared" ref="B48:B59" si="6">SUM(D48,E48,F48,G48)</f>
        <v>29</v>
      </c>
      <c r="C48" s="8">
        <f t="shared" si="3"/>
        <v>0.30749655391793024</v>
      </c>
      <c r="D48" s="23">
        <f>SUM(D49:D53)</f>
        <v>13</v>
      </c>
      <c r="E48" s="23" t="s">
        <v>42</v>
      </c>
      <c r="F48" s="23">
        <f t="shared" ref="F48:G48" si="7">SUM(F49:F53)</f>
        <v>16</v>
      </c>
      <c r="G48" s="3">
        <f t="shared" si="7"/>
        <v>0</v>
      </c>
      <c r="H48" s="26"/>
    </row>
    <row r="49" spans="1:8" s="7" customFormat="1" ht="17.100000000000001" customHeight="1" x14ac:dyDescent="0.25">
      <c r="A49" s="66" t="s">
        <v>49</v>
      </c>
      <c r="B49" s="53">
        <f t="shared" si="6"/>
        <v>1</v>
      </c>
      <c r="C49" s="8">
        <f t="shared" si="3"/>
        <v>1.0603329445445871E-2</v>
      </c>
      <c r="D49" s="1">
        <v>1</v>
      </c>
      <c r="E49" s="1" t="s">
        <v>42</v>
      </c>
      <c r="F49" s="1" t="s">
        <v>5</v>
      </c>
      <c r="G49" s="9" t="s">
        <v>5</v>
      </c>
      <c r="H49" s="6"/>
    </row>
    <row r="50" spans="1:8" s="7" customFormat="1" ht="17.100000000000001" customHeight="1" x14ac:dyDescent="0.25">
      <c r="A50" s="66" t="s">
        <v>50</v>
      </c>
      <c r="B50" s="53">
        <f t="shared" si="6"/>
        <v>3</v>
      </c>
      <c r="C50" s="8">
        <f t="shared" si="3"/>
        <v>3.1809988336337615E-2</v>
      </c>
      <c r="D50" s="1">
        <v>3</v>
      </c>
      <c r="E50" s="1" t="s">
        <v>42</v>
      </c>
      <c r="F50" s="1" t="s">
        <v>5</v>
      </c>
      <c r="G50" s="9" t="s">
        <v>5</v>
      </c>
      <c r="H50" s="6"/>
    </row>
    <row r="51" spans="1:8" s="7" customFormat="1" ht="17.100000000000001" customHeight="1" x14ac:dyDescent="0.25">
      <c r="A51" s="66" t="s">
        <v>51</v>
      </c>
      <c r="B51" s="53">
        <f t="shared" si="6"/>
        <v>3</v>
      </c>
      <c r="C51" s="8">
        <f t="shared" si="3"/>
        <v>3.1809988336337615E-2</v>
      </c>
      <c r="D51" s="1">
        <v>2</v>
      </c>
      <c r="E51" s="1" t="s">
        <v>42</v>
      </c>
      <c r="F51" s="1">
        <v>1</v>
      </c>
      <c r="G51" s="9" t="s">
        <v>5</v>
      </c>
      <c r="H51" s="6"/>
    </row>
    <row r="52" spans="1:8" s="7" customFormat="1" ht="17.100000000000001" customHeight="1" x14ac:dyDescent="0.25">
      <c r="A52" s="66" t="s">
        <v>52</v>
      </c>
      <c r="B52" s="53">
        <f t="shared" si="6"/>
        <v>9</v>
      </c>
      <c r="C52" s="8">
        <f t="shared" si="3"/>
        <v>9.5429965009012824E-2</v>
      </c>
      <c r="D52" s="1">
        <v>3</v>
      </c>
      <c r="E52" s="1" t="s">
        <v>5</v>
      </c>
      <c r="F52" s="1">
        <v>6</v>
      </c>
      <c r="G52" s="9" t="s">
        <v>5</v>
      </c>
      <c r="H52" s="6"/>
    </row>
    <row r="53" spans="1:8" s="7" customFormat="1" ht="17.100000000000001" customHeight="1" x14ac:dyDescent="0.25">
      <c r="A53" s="66" t="s">
        <v>53</v>
      </c>
      <c r="B53" s="53">
        <f t="shared" si="6"/>
        <v>13</v>
      </c>
      <c r="C53" s="8">
        <f t="shared" si="3"/>
        <v>0.1378432827907963</v>
      </c>
      <c r="D53" s="1">
        <v>4</v>
      </c>
      <c r="E53" s="1" t="s">
        <v>5</v>
      </c>
      <c r="F53" s="1">
        <v>9</v>
      </c>
      <c r="G53" s="9" t="s">
        <v>5</v>
      </c>
      <c r="H53" s="6"/>
    </row>
    <row r="54" spans="1:8" ht="17.100000000000001" customHeight="1" x14ac:dyDescent="0.25">
      <c r="A54" s="57" t="s">
        <v>31</v>
      </c>
      <c r="B54" s="53">
        <f t="shared" si="6"/>
        <v>42</v>
      </c>
      <c r="C54" s="8">
        <f t="shared" si="3"/>
        <v>0.44533983670872651</v>
      </c>
      <c r="D54" s="1">
        <v>18</v>
      </c>
      <c r="E54" s="1">
        <v>4</v>
      </c>
      <c r="F54" s="1">
        <v>20</v>
      </c>
      <c r="G54" s="9" t="s">
        <v>5</v>
      </c>
      <c r="H54" s="6"/>
    </row>
    <row r="55" spans="1:8" ht="17.100000000000001" customHeight="1" x14ac:dyDescent="0.25">
      <c r="A55" s="57" t="s">
        <v>30</v>
      </c>
      <c r="B55" s="53">
        <f t="shared" si="6"/>
        <v>44</v>
      </c>
      <c r="C55" s="8">
        <f t="shared" si="3"/>
        <v>0.46654649559961825</v>
      </c>
      <c r="D55" s="1">
        <v>12</v>
      </c>
      <c r="E55" s="1">
        <v>5</v>
      </c>
      <c r="F55" s="1">
        <v>27</v>
      </c>
      <c r="G55" s="9" t="s">
        <v>5</v>
      </c>
      <c r="H55" s="6"/>
    </row>
    <row r="56" spans="1:8" ht="17.100000000000001" customHeight="1" x14ac:dyDescent="0.25">
      <c r="A56" s="57" t="s">
        <v>29</v>
      </c>
      <c r="B56" s="53">
        <f t="shared" si="6"/>
        <v>23</v>
      </c>
      <c r="C56" s="8">
        <f t="shared" si="3"/>
        <v>0.24387657724525502</v>
      </c>
      <c r="D56" s="1">
        <v>8</v>
      </c>
      <c r="E56" s="1">
        <v>6</v>
      </c>
      <c r="F56" s="1">
        <v>9</v>
      </c>
      <c r="G56" s="9" t="s">
        <v>5</v>
      </c>
      <c r="H56" s="6"/>
    </row>
    <row r="57" spans="1:8" ht="17.100000000000001" customHeight="1" x14ac:dyDescent="0.25">
      <c r="A57" s="57" t="s">
        <v>28</v>
      </c>
      <c r="B57" s="53">
        <f t="shared" si="6"/>
        <v>24</v>
      </c>
      <c r="C57" s="8">
        <f t="shared" si="3"/>
        <v>0.25447990669070092</v>
      </c>
      <c r="D57" s="1">
        <v>8</v>
      </c>
      <c r="E57" s="1">
        <v>3</v>
      </c>
      <c r="F57" s="1">
        <v>13</v>
      </c>
      <c r="G57" s="9" t="s">
        <v>5</v>
      </c>
      <c r="H57" s="6"/>
    </row>
    <row r="58" spans="1:8" ht="17.100000000000001" customHeight="1" x14ac:dyDescent="0.25">
      <c r="A58" s="57" t="s">
        <v>27</v>
      </c>
      <c r="B58" s="53">
        <f t="shared" si="6"/>
        <v>8</v>
      </c>
      <c r="C58" s="8">
        <f t="shared" si="3"/>
        <v>8.4826635563566968E-2</v>
      </c>
      <c r="D58" s="1">
        <v>1</v>
      </c>
      <c r="E58" s="1">
        <v>1</v>
      </c>
      <c r="F58" s="1">
        <v>6</v>
      </c>
      <c r="G58" s="9" t="s">
        <v>5</v>
      </c>
      <c r="H58" s="6"/>
    </row>
    <row r="59" spans="1:8" ht="17.100000000000001" customHeight="1" x14ac:dyDescent="0.25">
      <c r="A59" s="57" t="s">
        <v>24</v>
      </c>
      <c r="B59" s="53">
        <f t="shared" si="6"/>
        <v>3</v>
      </c>
      <c r="C59" s="8">
        <f t="shared" si="3"/>
        <v>3.1809988336337615E-2</v>
      </c>
      <c r="D59" s="1">
        <v>3</v>
      </c>
      <c r="E59" s="1" t="s">
        <v>5</v>
      </c>
      <c r="F59" s="1" t="s">
        <v>5</v>
      </c>
      <c r="G59" s="9" t="s">
        <v>5</v>
      </c>
      <c r="H59" s="6"/>
    </row>
    <row r="60" spans="1:8" s="27" customFormat="1" ht="17.45" customHeight="1" x14ac:dyDescent="0.25">
      <c r="A60" s="36" t="s">
        <v>17</v>
      </c>
      <c r="B60" s="23">
        <f>SUM(D60,E60,F60,G60)</f>
        <v>313</v>
      </c>
      <c r="C60" s="8">
        <f t="shared" si="3"/>
        <v>3.3188421164245572</v>
      </c>
      <c r="D60" s="23">
        <f>SUM(D61,D64,D70:D76)</f>
        <v>100</v>
      </c>
      <c r="E60" s="23">
        <f t="shared" ref="E60:G60" si="8">SUM(E61,E64,E70:E76)</f>
        <v>12</v>
      </c>
      <c r="F60" s="23">
        <f t="shared" si="8"/>
        <v>199</v>
      </c>
      <c r="G60" s="3">
        <f t="shared" si="8"/>
        <v>2</v>
      </c>
      <c r="H60" s="26"/>
    </row>
    <row r="61" spans="1:8" s="28" customFormat="1" ht="17.45" customHeight="1" x14ac:dyDescent="0.25">
      <c r="A61" s="52" t="s">
        <v>40</v>
      </c>
      <c r="B61" s="23">
        <f t="shared" ref="B61:B76" si="9">SUM(D61,E61,F61,G61)</f>
        <v>5</v>
      </c>
      <c r="C61" s="8">
        <f t="shared" si="3"/>
        <v>5.3016647227229353E-2</v>
      </c>
      <c r="D61" s="23">
        <f>SUM(D62:D63)</f>
        <v>3</v>
      </c>
      <c r="E61" s="23" t="s">
        <v>42</v>
      </c>
      <c r="F61" s="23">
        <f t="shared" ref="F61:G61" si="10">SUM(F62:F63)</f>
        <v>2</v>
      </c>
      <c r="G61" s="3">
        <f t="shared" si="10"/>
        <v>0</v>
      </c>
      <c r="H61" s="26"/>
    </row>
    <row r="62" spans="1:8" s="7" customFormat="1" ht="17.100000000000001" customHeight="1" x14ac:dyDescent="0.25">
      <c r="A62" s="66" t="s">
        <v>47</v>
      </c>
      <c r="B62" s="53">
        <f t="shared" si="9"/>
        <v>1</v>
      </c>
      <c r="C62" s="8">
        <f t="shared" si="3"/>
        <v>1.0603329445445871E-2</v>
      </c>
      <c r="D62" s="1">
        <v>1</v>
      </c>
      <c r="E62" s="1" t="s">
        <v>42</v>
      </c>
      <c r="F62" s="1" t="s">
        <v>5</v>
      </c>
      <c r="G62" s="9" t="s">
        <v>5</v>
      </c>
      <c r="H62" s="6"/>
    </row>
    <row r="63" spans="1:8" s="7" customFormat="1" ht="17.100000000000001" customHeight="1" x14ac:dyDescent="0.25">
      <c r="A63" s="66" t="s">
        <v>48</v>
      </c>
      <c r="B63" s="53">
        <f t="shared" si="9"/>
        <v>4</v>
      </c>
      <c r="C63" s="8">
        <f t="shared" si="3"/>
        <v>4.2413317781783484E-2</v>
      </c>
      <c r="D63" s="1">
        <v>2</v>
      </c>
      <c r="E63" s="1" t="s">
        <v>42</v>
      </c>
      <c r="F63" s="1">
        <v>2</v>
      </c>
      <c r="G63" s="9" t="s">
        <v>5</v>
      </c>
      <c r="H63" s="6"/>
    </row>
    <row r="64" spans="1:8" s="28" customFormat="1" ht="17.45" customHeight="1" x14ac:dyDescent="0.25">
      <c r="A64" s="29" t="s">
        <v>32</v>
      </c>
      <c r="B64" s="23">
        <f t="shared" si="9"/>
        <v>70</v>
      </c>
      <c r="C64" s="8">
        <f t="shared" si="3"/>
        <v>0.74223306118121091</v>
      </c>
      <c r="D64" s="23">
        <f>SUM(D65:D69)</f>
        <v>35</v>
      </c>
      <c r="E64" s="23">
        <f t="shared" ref="E64:G64" si="11">SUM(E65:E69)</f>
        <v>1</v>
      </c>
      <c r="F64" s="23">
        <f t="shared" si="11"/>
        <v>34</v>
      </c>
      <c r="G64" s="3">
        <f t="shared" si="11"/>
        <v>0</v>
      </c>
      <c r="H64" s="26"/>
    </row>
    <row r="65" spans="1:8" s="7" customFormat="1" ht="17.100000000000001" customHeight="1" x14ac:dyDescent="0.25">
      <c r="A65" s="66" t="s">
        <v>49</v>
      </c>
      <c r="B65" s="53">
        <f t="shared" si="9"/>
        <v>9</v>
      </c>
      <c r="C65" s="8">
        <f t="shared" si="3"/>
        <v>9.5429965009012824E-2</v>
      </c>
      <c r="D65" s="1">
        <v>5</v>
      </c>
      <c r="E65" s="1" t="s">
        <v>42</v>
      </c>
      <c r="F65" s="1">
        <v>4</v>
      </c>
      <c r="G65" s="9" t="s">
        <v>5</v>
      </c>
      <c r="H65" s="6"/>
    </row>
    <row r="66" spans="1:8" s="7" customFormat="1" ht="17.100000000000001" customHeight="1" x14ac:dyDescent="0.25">
      <c r="A66" s="66" t="s">
        <v>50</v>
      </c>
      <c r="B66" s="53">
        <f t="shared" si="9"/>
        <v>11</v>
      </c>
      <c r="C66" s="8">
        <f t="shared" si="3"/>
        <v>0.11663662389990456</v>
      </c>
      <c r="D66" s="1">
        <v>8</v>
      </c>
      <c r="E66" s="1" t="s">
        <v>42</v>
      </c>
      <c r="F66" s="1">
        <v>3</v>
      </c>
      <c r="G66" s="9" t="s">
        <v>5</v>
      </c>
      <c r="H66" s="6"/>
    </row>
    <row r="67" spans="1:8" s="7" customFormat="1" ht="17.100000000000001" customHeight="1" x14ac:dyDescent="0.25">
      <c r="A67" s="66" t="s">
        <v>51</v>
      </c>
      <c r="B67" s="53">
        <f t="shared" si="9"/>
        <v>13</v>
      </c>
      <c r="C67" s="8">
        <f t="shared" si="3"/>
        <v>0.1378432827907963</v>
      </c>
      <c r="D67" s="1">
        <v>3</v>
      </c>
      <c r="E67" s="1" t="s">
        <v>42</v>
      </c>
      <c r="F67" s="1">
        <v>10</v>
      </c>
      <c r="G67" s="9" t="s">
        <v>5</v>
      </c>
      <c r="H67" s="6"/>
    </row>
    <row r="68" spans="1:8" s="7" customFormat="1" ht="17.100000000000001" customHeight="1" x14ac:dyDescent="0.25">
      <c r="A68" s="66" t="s">
        <v>52</v>
      </c>
      <c r="B68" s="53">
        <f t="shared" si="9"/>
        <v>22</v>
      </c>
      <c r="C68" s="8">
        <f t="shared" si="3"/>
        <v>0.23327324779980912</v>
      </c>
      <c r="D68" s="1">
        <v>12</v>
      </c>
      <c r="E68" s="1">
        <v>1</v>
      </c>
      <c r="F68" s="1">
        <v>9</v>
      </c>
      <c r="G68" s="9" t="s">
        <v>5</v>
      </c>
      <c r="H68" s="6"/>
    </row>
    <row r="69" spans="1:8" s="7" customFormat="1" ht="17.100000000000001" customHeight="1" x14ac:dyDescent="0.25">
      <c r="A69" s="66" t="s">
        <v>53</v>
      </c>
      <c r="B69" s="53">
        <f t="shared" si="9"/>
        <v>15</v>
      </c>
      <c r="C69" s="8">
        <f t="shared" si="3"/>
        <v>0.15904994168168804</v>
      </c>
      <c r="D69" s="1">
        <v>7</v>
      </c>
      <c r="E69" s="1" t="s">
        <v>5</v>
      </c>
      <c r="F69" s="1">
        <v>8</v>
      </c>
      <c r="G69" s="9" t="s">
        <v>5</v>
      </c>
      <c r="H69" s="6"/>
    </row>
    <row r="70" spans="1:8" ht="17.100000000000001" customHeight="1" x14ac:dyDescent="0.25">
      <c r="A70" s="57" t="s">
        <v>31</v>
      </c>
      <c r="B70" s="53">
        <f t="shared" si="9"/>
        <v>70</v>
      </c>
      <c r="C70" s="8">
        <f t="shared" si="3"/>
        <v>0.74223306118121091</v>
      </c>
      <c r="D70" s="1">
        <v>26</v>
      </c>
      <c r="E70" s="1">
        <v>3</v>
      </c>
      <c r="F70" s="1">
        <v>41</v>
      </c>
      <c r="G70" s="9" t="s">
        <v>5</v>
      </c>
      <c r="H70" s="6"/>
    </row>
    <row r="71" spans="1:8" ht="17.100000000000001" customHeight="1" x14ac:dyDescent="0.25">
      <c r="A71" s="57" t="s">
        <v>30</v>
      </c>
      <c r="B71" s="53">
        <f t="shared" si="9"/>
        <v>70</v>
      </c>
      <c r="C71" s="8">
        <f t="shared" si="3"/>
        <v>0.74223306118121091</v>
      </c>
      <c r="D71" s="1">
        <v>18</v>
      </c>
      <c r="E71" s="1">
        <v>1</v>
      </c>
      <c r="F71" s="1">
        <v>50</v>
      </c>
      <c r="G71" s="9">
        <v>1</v>
      </c>
      <c r="H71" s="6"/>
    </row>
    <row r="72" spans="1:8" ht="17.100000000000001" customHeight="1" x14ac:dyDescent="0.25">
      <c r="A72" s="57" t="s">
        <v>29</v>
      </c>
      <c r="B72" s="53">
        <f t="shared" si="9"/>
        <v>43</v>
      </c>
      <c r="C72" s="8">
        <f t="shared" si="3"/>
        <v>0.45594316615417241</v>
      </c>
      <c r="D72" s="1">
        <v>7</v>
      </c>
      <c r="E72" s="1">
        <v>6</v>
      </c>
      <c r="F72" s="1">
        <v>30</v>
      </c>
      <c r="G72" s="9" t="s">
        <v>5</v>
      </c>
      <c r="H72" s="6"/>
    </row>
    <row r="73" spans="1:8" ht="17.100000000000001" customHeight="1" x14ac:dyDescent="0.25">
      <c r="A73" s="57" t="s">
        <v>28</v>
      </c>
      <c r="B73" s="53">
        <f t="shared" si="9"/>
        <v>36</v>
      </c>
      <c r="C73" s="8">
        <f t="shared" si="3"/>
        <v>0.3817198600360513</v>
      </c>
      <c r="D73" s="1">
        <v>7</v>
      </c>
      <c r="E73" s="1" t="s">
        <v>5</v>
      </c>
      <c r="F73" s="1">
        <v>28</v>
      </c>
      <c r="G73" s="9">
        <v>1</v>
      </c>
      <c r="H73" s="6"/>
    </row>
    <row r="74" spans="1:8" ht="17.100000000000001" customHeight="1" x14ac:dyDescent="0.25">
      <c r="A74" s="57" t="s">
        <v>27</v>
      </c>
      <c r="B74" s="53">
        <f t="shared" si="9"/>
        <v>12</v>
      </c>
      <c r="C74" s="8">
        <f t="shared" si="3"/>
        <v>0.12723995334535046</v>
      </c>
      <c r="D74" s="1">
        <v>3</v>
      </c>
      <c r="E74" s="1">
        <v>1</v>
      </c>
      <c r="F74" s="1">
        <v>8</v>
      </c>
      <c r="G74" s="9" t="s">
        <v>5</v>
      </c>
      <c r="H74" s="6"/>
    </row>
    <row r="75" spans="1:8" ht="17.100000000000001" customHeight="1" x14ac:dyDescent="0.25">
      <c r="A75" s="57" t="s">
        <v>26</v>
      </c>
      <c r="B75" s="53">
        <f t="shared" si="9"/>
        <v>3</v>
      </c>
      <c r="C75" s="8">
        <f t="shared" ref="C75:C139" si="12">B75/$B$9*100</f>
        <v>3.1809988336337615E-2</v>
      </c>
      <c r="D75" s="1">
        <v>1</v>
      </c>
      <c r="E75" s="1" t="s">
        <v>5</v>
      </c>
      <c r="F75" s="1">
        <v>2</v>
      </c>
      <c r="G75" s="9" t="s">
        <v>5</v>
      </c>
      <c r="H75" s="6"/>
    </row>
    <row r="76" spans="1:8" ht="17.100000000000001" customHeight="1" x14ac:dyDescent="0.25">
      <c r="A76" s="57" t="s">
        <v>24</v>
      </c>
      <c r="B76" s="53">
        <f t="shared" si="9"/>
        <v>4</v>
      </c>
      <c r="C76" s="8">
        <f t="shared" si="12"/>
        <v>4.2413317781783484E-2</v>
      </c>
      <c r="D76" s="1" t="s">
        <v>5</v>
      </c>
      <c r="E76" s="1" t="s">
        <v>5</v>
      </c>
      <c r="F76" s="1">
        <v>4</v>
      </c>
      <c r="G76" s="9" t="s">
        <v>5</v>
      </c>
      <c r="H76" s="6"/>
    </row>
    <row r="77" spans="1:8" s="28" customFormat="1" ht="17.45" customHeight="1" x14ac:dyDescent="0.25">
      <c r="A77" s="36" t="s">
        <v>16</v>
      </c>
      <c r="B77" s="34">
        <f>SUM(D77,E77,F77,G77)</f>
        <v>506</v>
      </c>
      <c r="C77" s="8">
        <f t="shared" si="12"/>
        <v>5.3652846993956098</v>
      </c>
      <c r="D77" s="34">
        <f>SUM(D78,D80,D85:D92)</f>
        <v>83</v>
      </c>
      <c r="E77" s="34">
        <f>SUM(E78,E80,E85:E92)</f>
        <v>60</v>
      </c>
      <c r="F77" s="34">
        <f>SUM(F78,F80,F85:F92)</f>
        <v>362</v>
      </c>
      <c r="G77" s="35">
        <f>SUM(G78,G80,G85:G92)</f>
        <v>1</v>
      </c>
      <c r="H77" s="26"/>
    </row>
    <row r="78" spans="1:8" s="28" customFormat="1" ht="17.45" customHeight="1" x14ac:dyDescent="0.25">
      <c r="A78" s="52" t="s">
        <v>40</v>
      </c>
      <c r="B78" s="34">
        <f t="shared" ref="B78:B89" si="13">SUM(D78,E78,F78,G78)</f>
        <v>3</v>
      </c>
      <c r="C78" s="8">
        <f t="shared" si="12"/>
        <v>3.1809988336337615E-2</v>
      </c>
      <c r="D78" s="23">
        <f>SUM(D79)</f>
        <v>3</v>
      </c>
      <c r="E78" s="23" t="s">
        <v>42</v>
      </c>
      <c r="F78" s="23">
        <f t="shared" ref="F78:G78" si="14">SUM(F79)</f>
        <v>0</v>
      </c>
      <c r="G78" s="3">
        <f t="shared" si="14"/>
        <v>0</v>
      </c>
      <c r="H78" s="26"/>
    </row>
    <row r="79" spans="1:8" s="7" customFormat="1" ht="17.100000000000001" customHeight="1" x14ac:dyDescent="0.25">
      <c r="A79" s="66" t="s">
        <v>48</v>
      </c>
      <c r="B79" s="58">
        <f t="shared" si="13"/>
        <v>3</v>
      </c>
      <c r="C79" s="8">
        <f t="shared" si="12"/>
        <v>3.1809988336337615E-2</v>
      </c>
      <c r="D79" s="1">
        <v>3</v>
      </c>
      <c r="E79" s="1" t="s">
        <v>42</v>
      </c>
      <c r="F79" s="1" t="s">
        <v>5</v>
      </c>
      <c r="G79" s="9" t="s">
        <v>5</v>
      </c>
      <c r="H79" s="6"/>
    </row>
    <row r="80" spans="1:8" s="28" customFormat="1" ht="17.45" customHeight="1" x14ac:dyDescent="0.25">
      <c r="A80" s="29" t="s">
        <v>32</v>
      </c>
      <c r="B80" s="34">
        <f t="shared" si="13"/>
        <v>66</v>
      </c>
      <c r="C80" s="8">
        <f t="shared" si="12"/>
        <v>0.69981974339942743</v>
      </c>
      <c r="D80" s="23">
        <f>SUM(D81:D84)</f>
        <v>27</v>
      </c>
      <c r="E80" s="23">
        <f t="shared" ref="E80:G80" si="15">SUM(E81:E84)</f>
        <v>0</v>
      </c>
      <c r="F80" s="23">
        <f t="shared" si="15"/>
        <v>39</v>
      </c>
      <c r="G80" s="3">
        <f t="shared" si="15"/>
        <v>0</v>
      </c>
      <c r="H80" s="26"/>
    </row>
    <row r="81" spans="1:8" s="7" customFormat="1" ht="17.100000000000001" customHeight="1" x14ac:dyDescent="0.25">
      <c r="A81" s="66" t="s">
        <v>50</v>
      </c>
      <c r="B81" s="58">
        <f t="shared" si="13"/>
        <v>6</v>
      </c>
      <c r="C81" s="8">
        <f t="shared" si="12"/>
        <v>6.361997667267523E-2</v>
      </c>
      <c r="D81" s="1">
        <v>2</v>
      </c>
      <c r="E81" s="1" t="s">
        <v>42</v>
      </c>
      <c r="F81" s="1">
        <v>4</v>
      </c>
      <c r="G81" s="9" t="s">
        <v>5</v>
      </c>
      <c r="H81" s="6"/>
    </row>
    <row r="82" spans="1:8" s="7" customFormat="1" ht="17.100000000000001" customHeight="1" x14ac:dyDescent="0.25">
      <c r="A82" s="66" t="s">
        <v>51</v>
      </c>
      <c r="B82" s="58">
        <f t="shared" si="13"/>
        <v>12</v>
      </c>
      <c r="C82" s="8">
        <f t="shared" si="12"/>
        <v>0.12723995334535046</v>
      </c>
      <c r="D82" s="1">
        <v>10</v>
      </c>
      <c r="E82" s="1" t="s">
        <v>42</v>
      </c>
      <c r="F82" s="1">
        <v>2</v>
      </c>
      <c r="G82" s="9" t="s">
        <v>5</v>
      </c>
      <c r="H82" s="6"/>
    </row>
    <row r="83" spans="1:8" s="7" customFormat="1" ht="17.100000000000001" customHeight="1" x14ac:dyDescent="0.25">
      <c r="A83" s="66" t="s">
        <v>52</v>
      </c>
      <c r="B83" s="58">
        <f t="shared" si="13"/>
        <v>20</v>
      </c>
      <c r="C83" s="8">
        <f t="shared" si="12"/>
        <v>0.21206658890891741</v>
      </c>
      <c r="D83" s="1">
        <v>8</v>
      </c>
      <c r="E83" s="1" t="s">
        <v>5</v>
      </c>
      <c r="F83" s="1">
        <v>12</v>
      </c>
      <c r="G83" s="9" t="s">
        <v>5</v>
      </c>
      <c r="H83" s="6"/>
    </row>
    <row r="84" spans="1:8" s="7" customFormat="1" ht="17.100000000000001" customHeight="1" x14ac:dyDescent="0.25">
      <c r="A84" s="66" t="s">
        <v>53</v>
      </c>
      <c r="B84" s="58">
        <f t="shared" si="13"/>
        <v>28</v>
      </c>
      <c r="C84" s="8">
        <f t="shared" si="12"/>
        <v>0.2968932244724844</v>
      </c>
      <c r="D84" s="1">
        <v>7</v>
      </c>
      <c r="E84" s="1" t="s">
        <v>5</v>
      </c>
      <c r="F84" s="1">
        <v>21</v>
      </c>
      <c r="G84" s="9" t="s">
        <v>5</v>
      </c>
      <c r="H84" s="6"/>
    </row>
    <row r="85" spans="1:8" ht="17.100000000000001" customHeight="1" x14ac:dyDescent="0.25">
      <c r="A85" s="57" t="s">
        <v>31</v>
      </c>
      <c r="B85" s="58">
        <f t="shared" si="13"/>
        <v>129</v>
      </c>
      <c r="C85" s="8">
        <f t="shared" si="12"/>
        <v>1.3678294984625172</v>
      </c>
      <c r="D85" s="1">
        <v>25</v>
      </c>
      <c r="E85" s="1">
        <v>7</v>
      </c>
      <c r="F85" s="1">
        <v>97</v>
      </c>
      <c r="G85" s="9" t="s">
        <v>5</v>
      </c>
      <c r="H85" s="6"/>
    </row>
    <row r="86" spans="1:8" ht="17.100000000000001" customHeight="1" x14ac:dyDescent="0.25">
      <c r="A86" s="57" t="s">
        <v>30</v>
      </c>
      <c r="B86" s="58">
        <f t="shared" si="13"/>
        <v>119</v>
      </c>
      <c r="C86" s="8">
        <f t="shared" si="12"/>
        <v>1.2617962040080584</v>
      </c>
      <c r="D86" s="1">
        <v>11</v>
      </c>
      <c r="E86" s="1">
        <v>18</v>
      </c>
      <c r="F86" s="1">
        <v>89</v>
      </c>
      <c r="G86" s="9">
        <v>1</v>
      </c>
      <c r="H86" s="6"/>
    </row>
    <row r="87" spans="1:8" ht="17.100000000000001" customHeight="1" x14ac:dyDescent="0.25">
      <c r="A87" s="57" t="s">
        <v>29</v>
      </c>
      <c r="B87" s="58">
        <f t="shared" si="13"/>
        <v>83</v>
      </c>
      <c r="C87" s="8">
        <f t="shared" si="12"/>
        <v>0.88007634397200729</v>
      </c>
      <c r="D87" s="1">
        <v>6</v>
      </c>
      <c r="E87" s="1">
        <v>16</v>
      </c>
      <c r="F87" s="1">
        <v>61</v>
      </c>
      <c r="G87" s="9" t="s">
        <v>5</v>
      </c>
      <c r="H87" s="6"/>
    </row>
    <row r="88" spans="1:8" ht="17.100000000000001" customHeight="1" x14ac:dyDescent="0.25">
      <c r="A88" s="57" t="s">
        <v>28</v>
      </c>
      <c r="B88" s="58">
        <f t="shared" si="13"/>
        <v>63</v>
      </c>
      <c r="C88" s="8">
        <f t="shared" si="12"/>
        <v>0.66800975506308979</v>
      </c>
      <c r="D88" s="1">
        <v>3</v>
      </c>
      <c r="E88" s="1">
        <v>11</v>
      </c>
      <c r="F88" s="1">
        <v>49</v>
      </c>
      <c r="G88" s="9" t="s">
        <v>5</v>
      </c>
      <c r="H88" s="6"/>
    </row>
    <row r="89" spans="1:8" ht="17.100000000000001" customHeight="1" x14ac:dyDescent="0.25">
      <c r="A89" s="57" t="s">
        <v>27</v>
      </c>
      <c r="B89" s="58">
        <f t="shared" si="13"/>
        <v>39</v>
      </c>
      <c r="C89" s="8">
        <f t="shared" si="12"/>
        <v>0.41352984837238888</v>
      </c>
      <c r="D89" s="1">
        <v>8</v>
      </c>
      <c r="E89" s="1">
        <v>7</v>
      </c>
      <c r="F89" s="1">
        <v>24</v>
      </c>
      <c r="G89" s="9" t="s">
        <v>5</v>
      </c>
      <c r="H89" s="6"/>
    </row>
    <row r="90" spans="1:8" ht="19.5" customHeight="1" x14ac:dyDescent="0.25">
      <c r="A90" s="2" t="s">
        <v>54</v>
      </c>
      <c r="B90" s="41"/>
      <c r="C90" s="42"/>
      <c r="D90" s="41"/>
      <c r="E90" s="41"/>
      <c r="F90" s="41"/>
      <c r="G90" s="43"/>
      <c r="H90" s="6"/>
    </row>
    <row r="91" spans="1:8" ht="19.5" customHeight="1" x14ac:dyDescent="0.25">
      <c r="A91" s="57" t="s">
        <v>26</v>
      </c>
      <c r="B91" s="58">
        <f>SUM(D91,E91,F91,G91)</f>
        <v>3</v>
      </c>
      <c r="C91" s="8">
        <f>B91/$B$9*100</f>
        <v>3.1809988336337615E-2</v>
      </c>
      <c r="D91" s="1" t="s">
        <v>5</v>
      </c>
      <c r="E91" s="1">
        <v>1</v>
      </c>
      <c r="F91" s="1">
        <v>2</v>
      </c>
      <c r="G91" s="9" t="s">
        <v>5</v>
      </c>
      <c r="H91" s="6"/>
    </row>
    <row r="92" spans="1:8" ht="19.5" customHeight="1" x14ac:dyDescent="0.25">
      <c r="A92" s="57" t="s">
        <v>25</v>
      </c>
      <c r="B92" s="58">
        <f>SUM(D92,E92,F92,G92)</f>
        <v>1</v>
      </c>
      <c r="C92" s="8">
        <f>B92/$B$9*100</f>
        <v>1.0603329445445871E-2</v>
      </c>
      <c r="D92" s="1" t="s">
        <v>5</v>
      </c>
      <c r="E92" s="1" t="s">
        <v>5</v>
      </c>
      <c r="F92" s="1">
        <v>1</v>
      </c>
      <c r="G92" s="9" t="s">
        <v>5</v>
      </c>
      <c r="H92" s="6"/>
    </row>
    <row r="93" spans="1:8" s="28" customFormat="1" ht="19.5" customHeight="1" x14ac:dyDescent="0.25">
      <c r="A93" s="32" t="s">
        <v>15</v>
      </c>
      <c r="B93" s="23">
        <f>SUM(D93,E93,F93,G93)</f>
        <v>784</v>
      </c>
      <c r="C93" s="8">
        <f t="shared" si="12"/>
        <v>8.3130102852295629</v>
      </c>
      <c r="D93" s="23">
        <f>SUM(D94,D96,D102:D108)</f>
        <v>209</v>
      </c>
      <c r="E93" s="23">
        <f t="shared" ref="E93:G93" si="16">SUM(E94,E96,E102:E108)</f>
        <v>117</v>
      </c>
      <c r="F93" s="23">
        <f t="shared" si="16"/>
        <v>457</v>
      </c>
      <c r="G93" s="3">
        <f t="shared" si="16"/>
        <v>1</v>
      </c>
      <c r="H93" s="26"/>
    </row>
    <row r="94" spans="1:8" s="28" customFormat="1" ht="19.5" customHeight="1" x14ac:dyDescent="0.25">
      <c r="A94" s="52" t="s">
        <v>40</v>
      </c>
      <c r="B94" s="23">
        <f t="shared" ref="B94:B107" si="17">SUM(D94,E94,F94,G94)</f>
        <v>2</v>
      </c>
      <c r="C94" s="8">
        <f t="shared" si="12"/>
        <v>2.1206658890891742E-2</v>
      </c>
      <c r="D94" s="23">
        <f>SUM(D95)</f>
        <v>1</v>
      </c>
      <c r="E94" s="23" t="s">
        <v>42</v>
      </c>
      <c r="F94" s="23">
        <f t="shared" ref="F94:G94" si="18">SUM(F95)</f>
        <v>1</v>
      </c>
      <c r="G94" s="3">
        <f t="shared" si="18"/>
        <v>0</v>
      </c>
      <c r="H94" s="26"/>
    </row>
    <row r="95" spans="1:8" s="7" customFormat="1" ht="19.5" customHeight="1" x14ac:dyDescent="0.25">
      <c r="A95" s="66" t="s">
        <v>48</v>
      </c>
      <c r="B95" s="53">
        <f t="shared" si="17"/>
        <v>2</v>
      </c>
      <c r="C95" s="8">
        <f t="shared" si="12"/>
        <v>2.1206658890891742E-2</v>
      </c>
      <c r="D95" s="1">
        <v>1</v>
      </c>
      <c r="E95" s="1" t="s">
        <v>42</v>
      </c>
      <c r="F95" s="1">
        <v>1</v>
      </c>
      <c r="G95" s="9" t="s">
        <v>5</v>
      </c>
      <c r="H95" s="6"/>
    </row>
    <row r="96" spans="1:8" s="28" customFormat="1" ht="19.5" customHeight="1" x14ac:dyDescent="0.25">
      <c r="A96" s="29" t="s">
        <v>32</v>
      </c>
      <c r="B96" s="23">
        <f t="shared" si="17"/>
        <v>120</v>
      </c>
      <c r="C96" s="8">
        <f t="shared" si="12"/>
        <v>1.2723995334535043</v>
      </c>
      <c r="D96" s="23">
        <f>SUM(D97:D101)</f>
        <v>55</v>
      </c>
      <c r="E96" s="23">
        <f t="shared" ref="E96:G96" si="19">SUM(E97:E101)</f>
        <v>1</v>
      </c>
      <c r="F96" s="23">
        <f t="shared" si="19"/>
        <v>64</v>
      </c>
      <c r="G96" s="3">
        <f t="shared" si="19"/>
        <v>0</v>
      </c>
      <c r="H96" s="26"/>
    </row>
    <row r="97" spans="1:8" s="7" customFormat="1" ht="19.5" customHeight="1" x14ac:dyDescent="0.25">
      <c r="A97" s="66" t="s">
        <v>49</v>
      </c>
      <c r="B97" s="53">
        <f t="shared" si="17"/>
        <v>11</v>
      </c>
      <c r="C97" s="8">
        <f t="shared" si="12"/>
        <v>0.11663662389990456</v>
      </c>
      <c r="D97" s="1">
        <v>9</v>
      </c>
      <c r="E97" s="1" t="s">
        <v>42</v>
      </c>
      <c r="F97" s="1">
        <v>2</v>
      </c>
      <c r="G97" s="9" t="s">
        <v>5</v>
      </c>
      <c r="H97" s="6"/>
    </row>
    <row r="98" spans="1:8" s="7" customFormat="1" ht="19.5" customHeight="1" x14ac:dyDescent="0.25">
      <c r="A98" s="66" t="s">
        <v>50</v>
      </c>
      <c r="B98" s="53">
        <f t="shared" si="17"/>
        <v>15</v>
      </c>
      <c r="C98" s="8">
        <f t="shared" si="12"/>
        <v>0.15904994168168804</v>
      </c>
      <c r="D98" s="1">
        <v>10</v>
      </c>
      <c r="E98" s="1" t="s">
        <v>42</v>
      </c>
      <c r="F98" s="1">
        <v>5</v>
      </c>
      <c r="G98" s="9" t="s">
        <v>5</v>
      </c>
      <c r="H98" s="6"/>
    </row>
    <row r="99" spans="1:8" s="7" customFormat="1" ht="19.5" customHeight="1" x14ac:dyDescent="0.25">
      <c r="A99" s="66" t="s">
        <v>51</v>
      </c>
      <c r="B99" s="53">
        <f t="shared" si="17"/>
        <v>16</v>
      </c>
      <c r="C99" s="8">
        <f t="shared" si="12"/>
        <v>0.16965327112713394</v>
      </c>
      <c r="D99" s="1">
        <v>9</v>
      </c>
      <c r="E99" s="1" t="s">
        <v>42</v>
      </c>
      <c r="F99" s="1">
        <v>7</v>
      </c>
      <c r="G99" s="9" t="s">
        <v>5</v>
      </c>
      <c r="H99" s="6"/>
    </row>
    <row r="100" spans="1:8" s="7" customFormat="1" ht="19.5" customHeight="1" x14ac:dyDescent="0.25">
      <c r="A100" s="66" t="s">
        <v>52</v>
      </c>
      <c r="B100" s="53">
        <f t="shared" si="17"/>
        <v>30</v>
      </c>
      <c r="C100" s="8">
        <f t="shared" si="12"/>
        <v>0.31809988336337608</v>
      </c>
      <c r="D100" s="1">
        <v>11</v>
      </c>
      <c r="E100" s="1" t="s">
        <v>5</v>
      </c>
      <c r="F100" s="1">
        <v>19</v>
      </c>
      <c r="G100" s="9" t="s">
        <v>5</v>
      </c>
      <c r="H100" s="6"/>
    </row>
    <row r="101" spans="1:8" s="7" customFormat="1" ht="19.5" customHeight="1" x14ac:dyDescent="0.25">
      <c r="A101" s="66" t="s">
        <v>53</v>
      </c>
      <c r="B101" s="53">
        <f t="shared" si="17"/>
        <v>48</v>
      </c>
      <c r="C101" s="8">
        <f t="shared" si="12"/>
        <v>0.50895981338140184</v>
      </c>
      <c r="D101" s="1">
        <v>16</v>
      </c>
      <c r="E101" s="1">
        <v>1</v>
      </c>
      <c r="F101" s="1">
        <v>31</v>
      </c>
      <c r="G101" s="9" t="s">
        <v>5</v>
      </c>
      <c r="H101" s="6"/>
    </row>
    <row r="102" spans="1:8" ht="19.5" customHeight="1" x14ac:dyDescent="0.25">
      <c r="A102" s="57" t="s">
        <v>31</v>
      </c>
      <c r="B102" s="53">
        <f t="shared" si="17"/>
        <v>212</v>
      </c>
      <c r="C102" s="8">
        <f t="shared" si="12"/>
        <v>2.2479058424345246</v>
      </c>
      <c r="D102" s="1">
        <v>60</v>
      </c>
      <c r="E102" s="1">
        <v>18</v>
      </c>
      <c r="F102" s="1">
        <v>134</v>
      </c>
      <c r="G102" s="9" t="s">
        <v>5</v>
      </c>
      <c r="H102" s="6"/>
    </row>
    <row r="103" spans="1:8" ht="19.5" customHeight="1" x14ac:dyDescent="0.25">
      <c r="A103" s="57" t="s">
        <v>30</v>
      </c>
      <c r="B103" s="53">
        <f t="shared" si="17"/>
        <v>175</v>
      </c>
      <c r="C103" s="8">
        <f t="shared" si="12"/>
        <v>1.855582652953027</v>
      </c>
      <c r="D103" s="1">
        <v>38</v>
      </c>
      <c r="E103" s="1">
        <v>28</v>
      </c>
      <c r="F103" s="1">
        <v>109</v>
      </c>
      <c r="G103" s="9" t="s">
        <v>5</v>
      </c>
      <c r="H103" s="6"/>
    </row>
    <row r="104" spans="1:8" ht="19.5" customHeight="1" x14ac:dyDescent="0.25">
      <c r="A104" s="57" t="s">
        <v>29</v>
      </c>
      <c r="B104" s="53">
        <f t="shared" si="17"/>
        <v>125</v>
      </c>
      <c r="C104" s="8">
        <f t="shared" si="12"/>
        <v>1.3254161806807339</v>
      </c>
      <c r="D104" s="1">
        <v>25</v>
      </c>
      <c r="E104" s="1">
        <v>32</v>
      </c>
      <c r="F104" s="1">
        <v>68</v>
      </c>
      <c r="G104" s="9" t="s">
        <v>5</v>
      </c>
      <c r="H104" s="6"/>
    </row>
    <row r="105" spans="1:8" ht="19.5" customHeight="1" x14ac:dyDescent="0.25">
      <c r="A105" s="57" t="s">
        <v>28</v>
      </c>
      <c r="B105" s="53">
        <f t="shared" si="17"/>
        <v>100</v>
      </c>
      <c r="C105" s="8">
        <f t="shared" si="12"/>
        <v>1.0603329445445868</v>
      </c>
      <c r="D105" s="1">
        <v>16</v>
      </c>
      <c r="E105" s="1">
        <v>26</v>
      </c>
      <c r="F105" s="1">
        <v>58</v>
      </c>
      <c r="G105" s="9" t="s">
        <v>5</v>
      </c>
      <c r="H105" s="6"/>
    </row>
    <row r="106" spans="1:8" ht="19.5" customHeight="1" x14ac:dyDescent="0.25">
      <c r="A106" s="57" t="s">
        <v>27</v>
      </c>
      <c r="B106" s="53">
        <f t="shared" si="17"/>
        <v>37</v>
      </c>
      <c r="C106" s="8">
        <f t="shared" si="12"/>
        <v>0.39232318948149725</v>
      </c>
      <c r="D106" s="1">
        <v>6</v>
      </c>
      <c r="E106" s="1">
        <v>9</v>
      </c>
      <c r="F106" s="1">
        <v>21</v>
      </c>
      <c r="G106" s="9">
        <v>1</v>
      </c>
      <c r="H106" s="6"/>
    </row>
    <row r="107" spans="1:8" ht="19.5" customHeight="1" x14ac:dyDescent="0.25">
      <c r="A107" s="57" t="s">
        <v>26</v>
      </c>
      <c r="B107" s="53">
        <f t="shared" si="17"/>
        <v>5</v>
      </c>
      <c r="C107" s="8">
        <f t="shared" si="12"/>
        <v>5.3016647227229353E-2</v>
      </c>
      <c r="D107" s="1" t="s">
        <v>5</v>
      </c>
      <c r="E107" s="1">
        <v>3</v>
      </c>
      <c r="F107" s="1">
        <v>2</v>
      </c>
      <c r="G107" s="9" t="s">
        <v>5</v>
      </c>
      <c r="H107" s="6"/>
    </row>
    <row r="108" spans="1:8" ht="19.5" customHeight="1" x14ac:dyDescent="0.25">
      <c r="A108" s="57" t="s">
        <v>24</v>
      </c>
      <c r="B108" s="53">
        <f>SUM(D108,E108,F108,G108)</f>
        <v>8</v>
      </c>
      <c r="C108" s="8">
        <f t="shared" si="12"/>
        <v>8.4826635563566968E-2</v>
      </c>
      <c r="D108" s="1">
        <v>8</v>
      </c>
      <c r="E108" s="1" t="s">
        <v>5</v>
      </c>
      <c r="F108" s="1" t="s">
        <v>5</v>
      </c>
      <c r="G108" s="9" t="s">
        <v>5</v>
      </c>
      <c r="H108" s="6"/>
    </row>
    <row r="109" spans="1:8" s="27" customFormat="1" ht="19.5" customHeight="1" x14ac:dyDescent="0.25">
      <c r="A109" s="33" t="s">
        <v>14</v>
      </c>
      <c r="B109" s="23">
        <f>SUM(D109,E109,F109,G109)</f>
        <v>995</v>
      </c>
      <c r="C109" s="8">
        <f t="shared" si="12"/>
        <v>10.55031279821864</v>
      </c>
      <c r="D109" s="23">
        <f>SUM(D110,D114,D120:D126)</f>
        <v>207</v>
      </c>
      <c r="E109" s="23">
        <f t="shared" ref="E109:G109" si="20">SUM(E110,E114,E120:E126)</f>
        <v>83</v>
      </c>
      <c r="F109" s="23">
        <f t="shared" si="20"/>
        <v>704</v>
      </c>
      <c r="G109" s="3">
        <f t="shared" si="20"/>
        <v>1</v>
      </c>
      <c r="H109" s="26"/>
    </row>
    <row r="110" spans="1:8" s="28" customFormat="1" ht="19.5" customHeight="1" x14ac:dyDescent="0.25">
      <c r="A110" s="52" t="s">
        <v>40</v>
      </c>
      <c r="B110" s="23">
        <f t="shared" ref="B110:B126" si="21">SUM(D110,E110,F110,G110)</f>
        <v>7</v>
      </c>
      <c r="C110" s="8">
        <f t="shared" si="12"/>
        <v>7.4223306118121099E-2</v>
      </c>
      <c r="D110" s="23">
        <f>SUM(D111:D113)</f>
        <v>6</v>
      </c>
      <c r="E110" s="23" t="s">
        <v>42</v>
      </c>
      <c r="F110" s="23">
        <f t="shared" ref="F110:G110" si="22">SUM(F111:F113)</f>
        <v>1</v>
      </c>
      <c r="G110" s="3">
        <f t="shared" si="22"/>
        <v>0</v>
      </c>
      <c r="H110" s="26"/>
    </row>
    <row r="111" spans="1:8" s="7" customFormat="1" ht="19.5" customHeight="1" x14ac:dyDescent="0.25">
      <c r="A111" s="66" t="s">
        <v>45</v>
      </c>
      <c r="B111" s="53">
        <f t="shared" si="21"/>
        <v>1</v>
      </c>
      <c r="C111" s="8">
        <f t="shared" si="12"/>
        <v>1.0603329445445871E-2</v>
      </c>
      <c r="D111" s="1" t="s">
        <v>5</v>
      </c>
      <c r="E111" s="1" t="s">
        <v>42</v>
      </c>
      <c r="F111" s="1">
        <v>1</v>
      </c>
      <c r="G111" s="9" t="s">
        <v>5</v>
      </c>
      <c r="H111" s="6"/>
    </row>
    <row r="112" spans="1:8" s="7" customFormat="1" ht="19.5" customHeight="1" x14ac:dyDescent="0.25">
      <c r="A112" s="66" t="s">
        <v>47</v>
      </c>
      <c r="B112" s="53">
        <f t="shared" si="21"/>
        <v>1</v>
      </c>
      <c r="C112" s="8">
        <f t="shared" si="12"/>
        <v>1.0603329445445871E-2</v>
      </c>
      <c r="D112" s="1">
        <v>1</v>
      </c>
      <c r="E112" s="1" t="s">
        <v>42</v>
      </c>
      <c r="F112" s="1" t="s">
        <v>5</v>
      </c>
      <c r="G112" s="9" t="s">
        <v>5</v>
      </c>
      <c r="H112" s="6"/>
    </row>
    <row r="113" spans="1:8" s="7" customFormat="1" ht="19.5" customHeight="1" x14ac:dyDescent="0.25">
      <c r="A113" s="66" t="s">
        <v>48</v>
      </c>
      <c r="B113" s="53">
        <f t="shared" si="21"/>
        <v>5</v>
      </c>
      <c r="C113" s="8">
        <f t="shared" si="12"/>
        <v>5.3016647227229353E-2</v>
      </c>
      <c r="D113" s="1">
        <v>5</v>
      </c>
      <c r="E113" s="1" t="s">
        <v>42</v>
      </c>
      <c r="F113" s="1" t="s">
        <v>5</v>
      </c>
      <c r="G113" s="9" t="s">
        <v>5</v>
      </c>
      <c r="H113" s="6"/>
    </row>
    <row r="114" spans="1:8" s="28" customFormat="1" ht="19.5" customHeight="1" x14ac:dyDescent="0.25">
      <c r="A114" s="29" t="s">
        <v>32</v>
      </c>
      <c r="B114" s="23">
        <f t="shared" si="21"/>
        <v>156</v>
      </c>
      <c r="C114" s="8">
        <f t="shared" si="12"/>
        <v>1.6541193934895555</v>
      </c>
      <c r="D114" s="23">
        <f>SUM(D115:D119)</f>
        <v>53</v>
      </c>
      <c r="E114" s="23">
        <f t="shared" ref="E114:G114" si="23">SUM(E115:E119)</f>
        <v>1</v>
      </c>
      <c r="F114" s="23">
        <f t="shared" si="23"/>
        <v>102</v>
      </c>
      <c r="G114" s="3">
        <f t="shared" si="23"/>
        <v>0</v>
      </c>
      <c r="H114" s="26"/>
    </row>
    <row r="115" spans="1:8" s="7" customFormat="1" ht="19.5" customHeight="1" x14ac:dyDescent="0.25">
      <c r="A115" s="66" t="s">
        <v>49</v>
      </c>
      <c r="B115" s="53">
        <f t="shared" si="21"/>
        <v>15</v>
      </c>
      <c r="C115" s="8">
        <f t="shared" si="12"/>
        <v>0.15904994168168804</v>
      </c>
      <c r="D115" s="1">
        <v>9</v>
      </c>
      <c r="E115" s="1" t="s">
        <v>42</v>
      </c>
      <c r="F115" s="1">
        <v>6</v>
      </c>
      <c r="G115" s="9" t="s">
        <v>5</v>
      </c>
      <c r="H115" s="6"/>
    </row>
    <row r="116" spans="1:8" s="7" customFormat="1" ht="19.5" customHeight="1" x14ac:dyDescent="0.25">
      <c r="A116" s="66" t="s">
        <v>50</v>
      </c>
      <c r="B116" s="53">
        <f t="shared" si="21"/>
        <v>26</v>
      </c>
      <c r="C116" s="8">
        <f t="shared" si="12"/>
        <v>0.2756865655815926</v>
      </c>
      <c r="D116" s="1">
        <v>9</v>
      </c>
      <c r="E116" s="1" t="s">
        <v>42</v>
      </c>
      <c r="F116" s="1">
        <v>17</v>
      </c>
      <c r="G116" s="9" t="s">
        <v>5</v>
      </c>
      <c r="H116" s="6"/>
    </row>
    <row r="117" spans="1:8" s="7" customFormat="1" ht="19.5" customHeight="1" x14ac:dyDescent="0.25">
      <c r="A117" s="66" t="s">
        <v>51</v>
      </c>
      <c r="B117" s="53">
        <f t="shared" si="21"/>
        <v>28</v>
      </c>
      <c r="C117" s="8">
        <f t="shared" si="12"/>
        <v>0.2968932244724844</v>
      </c>
      <c r="D117" s="1">
        <v>6</v>
      </c>
      <c r="E117" s="1" t="s">
        <v>42</v>
      </c>
      <c r="F117" s="1">
        <v>22</v>
      </c>
      <c r="G117" s="9" t="s">
        <v>5</v>
      </c>
      <c r="H117" s="6"/>
    </row>
    <row r="118" spans="1:8" s="7" customFormat="1" ht="19.5" customHeight="1" x14ac:dyDescent="0.25">
      <c r="A118" s="66" t="s">
        <v>52</v>
      </c>
      <c r="B118" s="53">
        <f t="shared" si="21"/>
        <v>36</v>
      </c>
      <c r="C118" s="8">
        <f t="shared" si="12"/>
        <v>0.3817198600360513</v>
      </c>
      <c r="D118" s="1">
        <v>13</v>
      </c>
      <c r="E118" s="1" t="s">
        <v>5</v>
      </c>
      <c r="F118" s="1">
        <v>23</v>
      </c>
      <c r="G118" s="9" t="s">
        <v>5</v>
      </c>
      <c r="H118" s="6"/>
    </row>
    <row r="119" spans="1:8" s="7" customFormat="1" ht="19.5" customHeight="1" x14ac:dyDescent="0.25">
      <c r="A119" s="66" t="s">
        <v>53</v>
      </c>
      <c r="B119" s="53">
        <f t="shared" si="21"/>
        <v>51</v>
      </c>
      <c r="C119" s="8">
        <f t="shared" si="12"/>
        <v>0.54076980171773936</v>
      </c>
      <c r="D119" s="1">
        <v>16</v>
      </c>
      <c r="E119" s="1">
        <v>1</v>
      </c>
      <c r="F119" s="1">
        <v>34</v>
      </c>
      <c r="G119" s="9" t="s">
        <v>5</v>
      </c>
      <c r="H119" s="6"/>
    </row>
    <row r="120" spans="1:8" ht="19.5" customHeight="1" x14ac:dyDescent="0.25">
      <c r="A120" s="57" t="s">
        <v>31</v>
      </c>
      <c r="B120" s="53">
        <f t="shared" si="21"/>
        <v>240</v>
      </c>
      <c r="C120" s="8">
        <f t="shared" si="12"/>
        <v>2.5447990669070086</v>
      </c>
      <c r="D120" s="1">
        <v>45</v>
      </c>
      <c r="E120" s="1">
        <v>12</v>
      </c>
      <c r="F120" s="1">
        <v>183</v>
      </c>
      <c r="G120" s="9" t="s">
        <v>5</v>
      </c>
      <c r="H120" s="6"/>
    </row>
    <row r="121" spans="1:8" ht="19.5" customHeight="1" x14ac:dyDescent="0.25">
      <c r="A121" s="57" t="s">
        <v>30</v>
      </c>
      <c r="B121" s="53">
        <f t="shared" si="21"/>
        <v>239</v>
      </c>
      <c r="C121" s="8">
        <f t="shared" si="12"/>
        <v>2.5341957374615629</v>
      </c>
      <c r="D121" s="1">
        <v>43</v>
      </c>
      <c r="E121" s="1">
        <v>19</v>
      </c>
      <c r="F121" s="1">
        <v>177</v>
      </c>
      <c r="G121" s="9" t="s">
        <v>5</v>
      </c>
      <c r="H121" s="6"/>
    </row>
    <row r="122" spans="1:8" ht="19.5" customHeight="1" x14ac:dyDescent="0.25">
      <c r="A122" s="57" t="s">
        <v>29</v>
      </c>
      <c r="B122" s="53">
        <f t="shared" si="21"/>
        <v>164</v>
      </c>
      <c r="C122" s="8">
        <f t="shared" si="12"/>
        <v>1.7389460290531227</v>
      </c>
      <c r="D122" s="1">
        <v>27</v>
      </c>
      <c r="E122" s="1">
        <v>20</v>
      </c>
      <c r="F122" s="1">
        <v>117</v>
      </c>
      <c r="G122" s="9" t="s">
        <v>5</v>
      </c>
      <c r="H122" s="6"/>
    </row>
    <row r="123" spans="1:8" ht="19.5" customHeight="1" x14ac:dyDescent="0.25">
      <c r="A123" s="57" t="s">
        <v>28</v>
      </c>
      <c r="B123" s="53">
        <f t="shared" si="21"/>
        <v>116</v>
      </c>
      <c r="C123" s="8">
        <f t="shared" si="12"/>
        <v>1.229986215671721</v>
      </c>
      <c r="D123" s="1">
        <v>21</v>
      </c>
      <c r="E123" s="1">
        <v>19</v>
      </c>
      <c r="F123" s="1">
        <v>75</v>
      </c>
      <c r="G123" s="9">
        <v>1</v>
      </c>
      <c r="H123" s="6"/>
    </row>
    <row r="124" spans="1:8" ht="19.5" customHeight="1" x14ac:dyDescent="0.25">
      <c r="A124" s="57" t="s">
        <v>27</v>
      </c>
      <c r="B124" s="53">
        <f t="shared" si="21"/>
        <v>67</v>
      </c>
      <c r="C124" s="8">
        <f t="shared" si="12"/>
        <v>0.71042307284487327</v>
      </c>
      <c r="D124" s="1">
        <v>9</v>
      </c>
      <c r="E124" s="1">
        <v>11</v>
      </c>
      <c r="F124" s="1">
        <v>47</v>
      </c>
      <c r="G124" s="9" t="s">
        <v>5</v>
      </c>
      <c r="H124" s="6"/>
    </row>
    <row r="125" spans="1:8" ht="19.5" customHeight="1" x14ac:dyDescent="0.25">
      <c r="A125" s="57" t="s">
        <v>26</v>
      </c>
      <c r="B125" s="53">
        <f t="shared" si="21"/>
        <v>5</v>
      </c>
      <c r="C125" s="8">
        <f t="shared" si="12"/>
        <v>5.3016647227229353E-2</v>
      </c>
      <c r="D125" s="1">
        <v>3</v>
      </c>
      <c r="E125" s="1">
        <v>1</v>
      </c>
      <c r="F125" s="1">
        <v>1</v>
      </c>
      <c r="G125" s="9" t="s">
        <v>5</v>
      </c>
      <c r="H125" s="6"/>
    </row>
    <row r="126" spans="1:8" ht="19.5" customHeight="1" x14ac:dyDescent="0.25">
      <c r="A126" s="57" t="s">
        <v>25</v>
      </c>
      <c r="B126" s="53">
        <f t="shared" si="21"/>
        <v>1</v>
      </c>
      <c r="C126" s="8">
        <f t="shared" si="12"/>
        <v>1.0603329445445871E-2</v>
      </c>
      <c r="D126" s="1" t="s">
        <v>5</v>
      </c>
      <c r="E126" s="1" t="s">
        <v>5</v>
      </c>
      <c r="F126" s="1">
        <v>1</v>
      </c>
      <c r="G126" s="9" t="s">
        <v>5</v>
      </c>
      <c r="H126" s="6"/>
    </row>
    <row r="127" spans="1:8" s="27" customFormat="1" ht="18.95" customHeight="1" x14ac:dyDescent="0.25">
      <c r="A127" s="33" t="s">
        <v>13</v>
      </c>
      <c r="B127" s="23">
        <f>SUM(D127,E127,F127,G127)</f>
        <v>48</v>
      </c>
      <c r="C127" s="8">
        <f t="shared" si="12"/>
        <v>0.50895981338140184</v>
      </c>
      <c r="D127" s="23">
        <f>SUM(D128,D133:D137)</f>
        <v>15</v>
      </c>
      <c r="E127" s="23">
        <f t="shared" ref="E127:G127" si="24">SUM(E128,E133:E137)</f>
        <v>3</v>
      </c>
      <c r="F127" s="23">
        <f t="shared" si="24"/>
        <v>30</v>
      </c>
      <c r="G127" s="3">
        <f t="shared" si="24"/>
        <v>0</v>
      </c>
      <c r="H127" s="26"/>
    </row>
    <row r="128" spans="1:8" s="28" customFormat="1" ht="18.95" customHeight="1" x14ac:dyDescent="0.25">
      <c r="A128" s="29" t="s">
        <v>32</v>
      </c>
      <c r="B128" s="23">
        <f t="shared" ref="B128:B137" si="25">SUM(D128,E128,F128,G128)</f>
        <v>7</v>
      </c>
      <c r="C128" s="8">
        <f t="shared" si="12"/>
        <v>7.4223306118121099E-2</v>
      </c>
      <c r="D128" s="23">
        <f>SUM(D129:D132)</f>
        <v>3</v>
      </c>
      <c r="E128" s="23">
        <f t="shared" ref="E128:G128" si="26">SUM(E129:E132)</f>
        <v>0</v>
      </c>
      <c r="F128" s="23">
        <f t="shared" si="26"/>
        <v>4</v>
      </c>
      <c r="G128" s="3">
        <f t="shared" si="26"/>
        <v>0</v>
      </c>
      <c r="H128" s="26"/>
    </row>
    <row r="129" spans="1:8" s="7" customFormat="1" ht="18.95" customHeight="1" x14ac:dyDescent="0.25">
      <c r="A129" s="66" t="s">
        <v>49</v>
      </c>
      <c r="B129" s="53">
        <f t="shared" si="25"/>
        <v>3</v>
      </c>
      <c r="C129" s="8">
        <f t="shared" si="12"/>
        <v>3.1809988336337615E-2</v>
      </c>
      <c r="D129" s="1">
        <v>1</v>
      </c>
      <c r="E129" s="1" t="s">
        <v>42</v>
      </c>
      <c r="F129" s="1">
        <v>2</v>
      </c>
      <c r="G129" s="9" t="s">
        <v>5</v>
      </c>
      <c r="H129" s="6"/>
    </row>
    <row r="130" spans="1:8" s="7" customFormat="1" ht="18.95" customHeight="1" x14ac:dyDescent="0.25">
      <c r="A130" s="66" t="s">
        <v>50</v>
      </c>
      <c r="B130" s="53">
        <f t="shared" si="25"/>
        <v>1</v>
      </c>
      <c r="C130" s="8">
        <f t="shared" si="12"/>
        <v>1.0603329445445871E-2</v>
      </c>
      <c r="D130" s="1" t="s">
        <v>5</v>
      </c>
      <c r="E130" s="1" t="s">
        <v>42</v>
      </c>
      <c r="F130" s="1">
        <v>1</v>
      </c>
      <c r="G130" s="9" t="s">
        <v>5</v>
      </c>
      <c r="H130" s="6"/>
    </row>
    <row r="131" spans="1:8" s="7" customFormat="1" ht="18.95" customHeight="1" x14ac:dyDescent="0.25">
      <c r="A131" s="66" t="s">
        <v>51</v>
      </c>
      <c r="B131" s="53">
        <f t="shared" si="25"/>
        <v>1</v>
      </c>
      <c r="C131" s="8">
        <f t="shared" si="12"/>
        <v>1.0603329445445871E-2</v>
      </c>
      <c r="D131" s="1" t="s">
        <v>5</v>
      </c>
      <c r="E131" s="1" t="s">
        <v>42</v>
      </c>
      <c r="F131" s="1">
        <v>1</v>
      </c>
      <c r="G131" s="9" t="s">
        <v>5</v>
      </c>
      <c r="H131" s="6"/>
    </row>
    <row r="132" spans="1:8" s="7" customFormat="1" ht="18.95" customHeight="1" x14ac:dyDescent="0.25">
      <c r="A132" s="66" t="s">
        <v>53</v>
      </c>
      <c r="B132" s="53">
        <f t="shared" si="25"/>
        <v>2</v>
      </c>
      <c r="C132" s="8">
        <f t="shared" si="12"/>
        <v>2.1206658890891742E-2</v>
      </c>
      <c r="D132" s="1">
        <v>2</v>
      </c>
      <c r="E132" s="1" t="s">
        <v>5</v>
      </c>
      <c r="F132" s="1" t="s">
        <v>5</v>
      </c>
      <c r="G132" s="9" t="s">
        <v>5</v>
      </c>
      <c r="H132" s="6"/>
    </row>
    <row r="133" spans="1:8" ht="18.95" customHeight="1" x14ac:dyDescent="0.25">
      <c r="A133" s="57" t="s">
        <v>31</v>
      </c>
      <c r="B133" s="53">
        <f t="shared" si="25"/>
        <v>13</v>
      </c>
      <c r="C133" s="8">
        <f t="shared" si="12"/>
        <v>0.1378432827907963</v>
      </c>
      <c r="D133" s="1">
        <v>5</v>
      </c>
      <c r="E133" s="1">
        <v>1</v>
      </c>
      <c r="F133" s="1">
        <v>7</v>
      </c>
      <c r="G133" s="9" t="s">
        <v>5</v>
      </c>
      <c r="H133" s="6"/>
    </row>
    <row r="134" spans="1:8" ht="18.95" customHeight="1" x14ac:dyDescent="0.25">
      <c r="A134" s="57" t="s">
        <v>30</v>
      </c>
      <c r="B134" s="53">
        <f t="shared" si="25"/>
        <v>14</v>
      </c>
      <c r="C134" s="8">
        <f t="shared" si="12"/>
        <v>0.1484466122362422</v>
      </c>
      <c r="D134" s="1">
        <v>6</v>
      </c>
      <c r="E134" s="1">
        <v>1</v>
      </c>
      <c r="F134" s="1">
        <v>7</v>
      </c>
      <c r="G134" s="9" t="s">
        <v>5</v>
      </c>
      <c r="H134" s="6"/>
    </row>
    <row r="135" spans="1:8" ht="18.95" customHeight="1" x14ac:dyDescent="0.25">
      <c r="A135" s="57" t="s">
        <v>29</v>
      </c>
      <c r="B135" s="53">
        <f t="shared" si="25"/>
        <v>6</v>
      </c>
      <c r="C135" s="8">
        <f t="shared" si="12"/>
        <v>6.361997667267523E-2</v>
      </c>
      <c r="D135" s="1" t="s">
        <v>5</v>
      </c>
      <c r="E135" s="1" t="s">
        <v>5</v>
      </c>
      <c r="F135" s="1">
        <v>6</v>
      </c>
      <c r="G135" s="9" t="s">
        <v>5</v>
      </c>
      <c r="H135" s="6"/>
    </row>
    <row r="136" spans="1:8" ht="18.95" customHeight="1" x14ac:dyDescent="0.25">
      <c r="A136" s="57" t="s">
        <v>28</v>
      </c>
      <c r="B136" s="53">
        <f t="shared" si="25"/>
        <v>7</v>
      </c>
      <c r="C136" s="8">
        <f t="shared" si="12"/>
        <v>7.4223306118121099E-2</v>
      </c>
      <c r="D136" s="1">
        <v>1</v>
      </c>
      <c r="E136" s="1">
        <v>1</v>
      </c>
      <c r="F136" s="1">
        <v>5</v>
      </c>
      <c r="G136" s="9" t="s">
        <v>5</v>
      </c>
      <c r="H136" s="6"/>
    </row>
    <row r="137" spans="1:8" ht="18.95" customHeight="1" x14ac:dyDescent="0.25">
      <c r="A137" s="57" t="s">
        <v>26</v>
      </c>
      <c r="B137" s="53">
        <f t="shared" si="25"/>
        <v>1</v>
      </c>
      <c r="C137" s="8">
        <f t="shared" si="12"/>
        <v>1.0603329445445871E-2</v>
      </c>
      <c r="D137" s="1" t="s">
        <v>5</v>
      </c>
      <c r="E137" s="1" t="s">
        <v>5</v>
      </c>
      <c r="F137" s="1">
        <v>1</v>
      </c>
      <c r="G137" s="9" t="s">
        <v>5</v>
      </c>
      <c r="H137" s="6"/>
    </row>
    <row r="138" spans="1:8" s="27" customFormat="1" ht="18.95" customHeight="1" x14ac:dyDescent="0.25">
      <c r="A138" s="33" t="s">
        <v>12</v>
      </c>
      <c r="B138" s="23">
        <f>SUM(D138,E138,F138,G138,)</f>
        <v>238</v>
      </c>
      <c r="C138" s="8">
        <f t="shared" si="12"/>
        <v>2.5235924080161167</v>
      </c>
      <c r="D138" s="23">
        <f>SUM(D139,D141,D147:D152)</f>
        <v>111</v>
      </c>
      <c r="E138" s="23">
        <f t="shared" ref="E138:G138" si="27">SUM(E139,E141,E147:E152)</f>
        <v>21</v>
      </c>
      <c r="F138" s="23">
        <f t="shared" si="27"/>
        <v>106</v>
      </c>
      <c r="G138" s="3">
        <f t="shared" si="27"/>
        <v>0</v>
      </c>
      <c r="H138" s="26"/>
    </row>
    <row r="139" spans="1:8" s="28" customFormat="1" ht="18.95" customHeight="1" x14ac:dyDescent="0.25">
      <c r="A139" s="52" t="s">
        <v>40</v>
      </c>
      <c r="B139" s="23">
        <f t="shared" ref="B139:B152" si="28">SUM(D139,E139,F139,G139,)</f>
        <v>1</v>
      </c>
      <c r="C139" s="8">
        <f t="shared" si="12"/>
        <v>1.0603329445445871E-2</v>
      </c>
      <c r="D139" s="23">
        <f>SUM(D140)</f>
        <v>1</v>
      </c>
      <c r="E139" s="23" t="s">
        <v>42</v>
      </c>
      <c r="F139" s="23">
        <f t="shared" ref="F139:G139" si="29">SUM(F140)</f>
        <v>0</v>
      </c>
      <c r="G139" s="3">
        <f t="shared" si="29"/>
        <v>0</v>
      </c>
      <c r="H139" s="26"/>
    </row>
    <row r="140" spans="1:8" s="7" customFormat="1" ht="18.95" customHeight="1" x14ac:dyDescent="0.25">
      <c r="A140" s="66" t="s">
        <v>48</v>
      </c>
      <c r="B140" s="53">
        <f t="shared" si="28"/>
        <v>1</v>
      </c>
      <c r="C140" s="8">
        <f t="shared" ref="C140:C201" si="30">B140/$B$9*100</f>
        <v>1.0603329445445871E-2</v>
      </c>
      <c r="D140" s="1">
        <v>1</v>
      </c>
      <c r="E140" s="1" t="s">
        <v>42</v>
      </c>
      <c r="F140" s="1" t="s">
        <v>5</v>
      </c>
      <c r="G140" s="9" t="s">
        <v>5</v>
      </c>
      <c r="H140" s="6"/>
    </row>
    <row r="141" spans="1:8" s="28" customFormat="1" ht="18.95" customHeight="1" x14ac:dyDescent="0.25">
      <c r="A141" s="29" t="s">
        <v>32</v>
      </c>
      <c r="B141" s="23">
        <f t="shared" si="28"/>
        <v>32</v>
      </c>
      <c r="C141" s="8">
        <f t="shared" si="30"/>
        <v>0.33930654225426787</v>
      </c>
      <c r="D141" s="23">
        <f>SUM(D142:D146)</f>
        <v>19</v>
      </c>
      <c r="E141" s="23">
        <f t="shared" ref="E141:G141" si="31">SUM(E142:E146)</f>
        <v>2</v>
      </c>
      <c r="F141" s="23">
        <f t="shared" si="31"/>
        <v>11</v>
      </c>
      <c r="G141" s="3">
        <f t="shared" si="31"/>
        <v>0</v>
      </c>
      <c r="H141" s="26"/>
    </row>
    <row r="142" spans="1:8" s="7" customFormat="1" ht="18.95" customHeight="1" x14ac:dyDescent="0.25">
      <c r="A142" s="66" t="s">
        <v>49</v>
      </c>
      <c r="B142" s="53">
        <f t="shared" si="28"/>
        <v>1</v>
      </c>
      <c r="C142" s="8">
        <f t="shared" si="30"/>
        <v>1.0603329445445871E-2</v>
      </c>
      <c r="D142" s="1">
        <v>1</v>
      </c>
      <c r="E142" s="1" t="s">
        <v>42</v>
      </c>
      <c r="F142" s="1" t="s">
        <v>5</v>
      </c>
      <c r="G142" s="9" t="s">
        <v>5</v>
      </c>
      <c r="H142" s="6"/>
    </row>
    <row r="143" spans="1:8" s="7" customFormat="1" ht="18.95" customHeight="1" x14ac:dyDescent="0.25">
      <c r="A143" s="66" t="s">
        <v>50</v>
      </c>
      <c r="B143" s="53">
        <f t="shared" si="28"/>
        <v>1</v>
      </c>
      <c r="C143" s="8">
        <f t="shared" si="30"/>
        <v>1.0603329445445871E-2</v>
      </c>
      <c r="D143" s="1">
        <v>1</v>
      </c>
      <c r="E143" s="1" t="s">
        <v>42</v>
      </c>
      <c r="F143" s="1" t="s">
        <v>5</v>
      </c>
      <c r="G143" s="9" t="s">
        <v>5</v>
      </c>
      <c r="H143" s="6"/>
    </row>
    <row r="144" spans="1:8" s="7" customFormat="1" ht="18.95" customHeight="1" x14ac:dyDescent="0.25">
      <c r="A144" s="66" t="s">
        <v>51</v>
      </c>
      <c r="B144" s="53">
        <f t="shared" si="28"/>
        <v>4</v>
      </c>
      <c r="C144" s="8">
        <f t="shared" si="30"/>
        <v>4.2413317781783484E-2</v>
      </c>
      <c r="D144" s="1">
        <v>2</v>
      </c>
      <c r="E144" s="1" t="s">
        <v>42</v>
      </c>
      <c r="F144" s="1">
        <v>2</v>
      </c>
      <c r="G144" s="9" t="s">
        <v>5</v>
      </c>
      <c r="H144" s="6"/>
    </row>
    <row r="145" spans="1:8" s="7" customFormat="1" ht="18.95" customHeight="1" x14ac:dyDescent="0.25">
      <c r="A145" s="66" t="s">
        <v>52</v>
      </c>
      <c r="B145" s="53">
        <f t="shared" si="28"/>
        <v>9</v>
      </c>
      <c r="C145" s="8">
        <f t="shared" si="30"/>
        <v>9.5429965009012824E-2</v>
      </c>
      <c r="D145" s="1">
        <v>6</v>
      </c>
      <c r="E145" s="1" t="s">
        <v>5</v>
      </c>
      <c r="F145" s="1">
        <v>3</v>
      </c>
      <c r="G145" s="9" t="s">
        <v>5</v>
      </c>
      <c r="H145" s="6"/>
    </row>
    <row r="146" spans="1:8" s="7" customFormat="1" ht="18.95" customHeight="1" x14ac:dyDescent="0.25">
      <c r="A146" s="66" t="s">
        <v>53</v>
      </c>
      <c r="B146" s="53">
        <f t="shared" si="28"/>
        <v>17</v>
      </c>
      <c r="C146" s="8">
        <f t="shared" si="30"/>
        <v>0.18025660057257978</v>
      </c>
      <c r="D146" s="1">
        <v>9</v>
      </c>
      <c r="E146" s="1">
        <v>2</v>
      </c>
      <c r="F146" s="1">
        <v>6</v>
      </c>
      <c r="G146" s="9" t="s">
        <v>5</v>
      </c>
      <c r="H146" s="6"/>
    </row>
    <row r="147" spans="1:8" ht="18.95" customHeight="1" x14ac:dyDescent="0.25">
      <c r="A147" s="57" t="s">
        <v>31</v>
      </c>
      <c r="B147" s="53">
        <f t="shared" si="28"/>
        <v>69</v>
      </c>
      <c r="C147" s="8">
        <f t="shared" si="30"/>
        <v>0.73162973173576495</v>
      </c>
      <c r="D147" s="1">
        <v>39</v>
      </c>
      <c r="E147" s="1">
        <v>2</v>
      </c>
      <c r="F147" s="1">
        <v>28</v>
      </c>
      <c r="G147" s="9" t="s">
        <v>5</v>
      </c>
      <c r="H147" s="6"/>
    </row>
    <row r="148" spans="1:8" ht="18.95" customHeight="1" x14ac:dyDescent="0.25">
      <c r="A148" s="57" t="s">
        <v>30</v>
      </c>
      <c r="B148" s="53">
        <f t="shared" si="28"/>
        <v>56</v>
      </c>
      <c r="C148" s="8">
        <f t="shared" si="30"/>
        <v>0.59378644894496879</v>
      </c>
      <c r="D148" s="1">
        <v>20</v>
      </c>
      <c r="E148" s="1">
        <v>5</v>
      </c>
      <c r="F148" s="1">
        <v>31</v>
      </c>
      <c r="G148" s="9" t="s">
        <v>5</v>
      </c>
      <c r="H148" s="6"/>
    </row>
    <row r="149" spans="1:8" ht="18.95" customHeight="1" x14ac:dyDescent="0.25">
      <c r="A149" s="57" t="s">
        <v>29</v>
      </c>
      <c r="B149" s="53">
        <f t="shared" si="28"/>
        <v>38</v>
      </c>
      <c r="C149" s="8">
        <f t="shared" si="30"/>
        <v>0.40292651892694309</v>
      </c>
      <c r="D149" s="1">
        <v>13</v>
      </c>
      <c r="E149" s="1">
        <v>6</v>
      </c>
      <c r="F149" s="1">
        <v>19</v>
      </c>
      <c r="G149" s="9" t="s">
        <v>5</v>
      </c>
      <c r="H149" s="6"/>
    </row>
    <row r="150" spans="1:8" ht="18.95" customHeight="1" x14ac:dyDescent="0.25">
      <c r="A150" s="57" t="s">
        <v>28</v>
      </c>
      <c r="B150" s="53">
        <f t="shared" si="28"/>
        <v>21</v>
      </c>
      <c r="C150" s="8">
        <f t="shared" si="30"/>
        <v>0.22266991835436326</v>
      </c>
      <c r="D150" s="1">
        <v>6</v>
      </c>
      <c r="E150" s="1">
        <v>4</v>
      </c>
      <c r="F150" s="1">
        <v>11</v>
      </c>
      <c r="G150" s="9" t="s">
        <v>5</v>
      </c>
      <c r="H150" s="6"/>
    </row>
    <row r="151" spans="1:8" ht="18.95" customHeight="1" x14ac:dyDescent="0.25">
      <c r="A151" s="57" t="s">
        <v>27</v>
      </c>
      <c r="B151" s="53">
        <f t="shared" si="28"/>
        <v>19</v>
      </c>
      <c r="C151" s="8">
        <f t="shared" si="30"/>
        <v>0.20146325946347154</v>
      </c>
      <c r="D151" s="1">
        <v>11</v>
      </c>
      <c r="E151" s="1">
        <v>2</v>
      </c>
      <c r="F151" s="1">
        <v>6</v>
      </c>
      <c r="G151" s="9" t="s">
        <v>5</v>
      </c>
      <c r="H151" s="6"/>
    </row>
    <row r="152" spans="1:8" ht="18.95" customHeight="1" x14ac:dyDescent="0.25">
      <c r="A152" s="57" t="s">
        <v>26</v>
      </c>
      <c r="B152" s="53">
        <f t="shared" si="28"/>
        <v>2</v>
      </c>
      <c r="C152" s="8">
        <f t="shared" si="30"/>
        <v>2.1206658890891742E-2</v>
      </c>
      <c r="D152" s="1">
        <v>2</v>
      </c>
      <c r="E152" s="1" t="s">
        <v>5</v>
      </c>
      <c r="F152" s="1" t="s">
        <v>5</v>
      </c>
      <c r="G152" s="9" t="s">
        <v>5</v>
      </c>
      <c r="H152" s="6"/>
    </row>
    <row r="153" spans="1:8" s="28" customFormat="1" ht="18.95" customHeight="1" x14ac:dyDescent="0.25">
      <c r="A153" s="32" t="s">
        <v>11</v>
      </c>
      <c r="B153" s="23">
        <f>SUM(D153,E153,F153,G153)</f>
        <v>159</v>
      </c>
      <c r="C153" s="8">
        <f t="shared" si="30"/>
        <v>1.6859293818258934</v>
      </c>
      <c r="D153" s="23">
        <f>SUM(D154,D156,D161:D165)</f>
        <v>56</v>
      </c>
      <c r="E153" s="23">
        <f t="shared" ref="E153:G153" si="32">SUM(E154,E156,E161:E165)</f>
        <v>11</v>
      </c>
      <c r="F153" s="23">
        <f t="shared" si="32"/>
        <v>92</v>
      </c>
      <c r="G153" s="3">
        <f t="shared" si="32"/>
        <v>0</v>
      </c>
      <c r="H153" s="26"/>
    </row>
    <row r="154" spans="1:8" s="28" customFormat="1" ht="18.95" customHeight="1" x14ac:dyDescent="0.25">
      <c r="A154" s="52" t="s">
        <v>40</v>
      </c>
      <c r="B154" s="23">
        <f t="shared" ref="B154:B165" si="33">SUM(D154,E154,F154,G154)</f>
        <v>1</v>
      </c>
      <c r="C154" s="8">
        <f t="shared" si="30"/>
        <v>1.0603329445445871E-2</v>
      </c>
      <c r="D154" s="30">
        <f>SUM(D155)</f>
        <v>1</v>
      </c>
      <c r="E154" s="64" t="s">
        <v>42</v>
      </c>
      <c r="F154" s="30">
        <f t="shared" ref="F154:G154" si="34">SUM(F155)</f>
        <v>0</v>
      </c>
      <c r="G154" s="31">
        <f t="shared" si="34"/>
        <v>0</v>
      </c>
      <c r="H154" s="26"/>
    </row>
    <row r="155" spans="1:8" s="7" customFormat="1" ht="18.95" customHeight="1" x14ac:dyDescent="0.25">
      <c r="A155" s="66" t="s">
        <v>48</v>
      </c>
      <c r="B155" s="53">
        <f t="shared" si="33"/>
        <v>1</v>
      </c>
      <c r="C155" s="8">
        <f t="shared" si="30"/>
        <v>1.0603329445445871E-2</v>
      </c>
      <c r="D155" s="1">
        <v>1</v>
      </c>
      <c r="E155" s="1" t="s">
        <v>42</v>
      </c>
      <c r="F155" s="1" t="s">
        <v>5</v>
      </c>
      <c r="G155" s="9" t="s">
        <v>5</v>
      </c>
      <c r="H155" s="6"/>
    </row>
    <row r="156" spans="1:8" s="28" customFormat="1" ht="18.95" customHeight="1" x14ac:dyDescent="0.25">
      <c r="A156" s="29" t="s">
        <v>32</v>
      </c>
      <c r="B156" s="23">
        <f t="shared" si="33"/>
        <v>22</v>
      </c>
      <c r="C156" s="8">
        <f t="shared" si="30"/>
        <v>0.23327324779980912</v>
      </c>
      <c r="D156" s="23">
        <f>SUM(D157:D160)</f>
        <v>14</v>
      </c>
      <c r="E156" s="23">
        <f t="shared" ref="E156:G156" si="35">SUM(E157:E160)</f>
        <v>0</v>
      </c>
      <c r="F156" s="23">
        <f t="shared" si="35"/>
        <v>8</v>
      </c>
      <c r="G156" s="3">
        <f t="shared" si="35"/>
        <v>0</v>
      </c>
      <c r="H156" s="26"/>
    </row>
    <row r="157" spans="1:8" s="7" customFormat="1" ht="18.95" customHeight="1" x14ac:dyDescent="0.25">
      <c r="A157" s="66" t="s">
        <v>50</v>
      </c>
      <c r="B157" s="53">
        <f t="shared" si="33"/>
        <v>4</v>
      </c>
      <c r="C157" s="8">
        <f t="shared" si="30"/>
        <v>4.2413317781783484E-2</v>
      </c>
      <c r="D157" s="1">
        <v>3</v>
      </c>
      <c r="E157" s="1" t="s">
        <v>42</v>
      </c>
      <c r="F157" s="1">
        <v>1</v>
      </c>
      <c r="G157" s="9" t="s">
        <v>5</v>
      </c>
      <c r="H157" s="6"/>
    </row>
    <row r="158" spans="1:8" s="7" customFormat="1" ht="18.95" customHeight="1" x14ac:dyDescent="0.25">
      <c r="A158" s="66" t="s">
        <v>51</v>
      </c>
      <c r="B158" s="53">
        <f t="shared" si="33"/>
        <v>6</v>
      </c>
      <c r="C158" s="8">
        <f t="shared" si="30"/>
        <v>6.361997667267523E-2</v>
      </c>
      <c r="D158" s="1">
        <v>5</v>
      </c>
      <c r="E158" s="1" t="s">
        <v>42</v>
      </c>
      <c r="F158" s="1">
        <v>1</v>
      </c>
      <c r="G158" s="9" t="s">
        <v>5</v>
      </c>
      <c r="H158" s="6"/>
    </row>
    <row r="159" spans="1:8" s="7" customFormat="1" ht="18.95" customHeight="1" x14ac:dyDescent="0.25">
      <c r="A159" s="66" t="s">
        <v>52</v>
      </c>
      <c r="B159" s="53">
        <f t="shared" si="33"/>
        <v>5</v>
      </c>
      <c r="C159" s="8">
        <f t="shared" si="30"/>
        <v>5.3016647227229353E-2</v>
      </c>
      <c r="D159" s="1">
        <v>1</v>
      </c>
      <c r="E159" s="1" t="s">
        <v>5</v>
      </c>
      <c r="F159" s="1">
        <v>4</v>
      </c>
      <c r="G159" s="9" t="s">
        <v>5</v>
      </c>
      <c r="H159" s="6"/>
    </row>
    <row r="160" spans="1:8" s="7" customFormat="1" ht="18.95" customHeight="1" x14ac:dyDescent="0.25">
      <c r="A160" s="66" t="s">
        <v>53</v>
      </c>
      <c r="B160" s="53">
        <f t="shared" si="33"/>
        <v>7</v>
      </c>
      <c r="C160" s="8">
        <f t="shared" si="30"/>
        <v>7.4223306118121099E-2</v>
      </c>
      <c r="D160" s="1">
        <v>5</v>
      </c>
      <c r="E160" s="1" t="s">
        <v>5</v>
      </c>
      <c r="F160" s="1">
        <v>2</v>
      </c>
      <c r="G160" s="9" t="s">
        <v>5</v>
      </c>
      <c r="H160" s="6"/>
    </row>
    <row r="161" spans="1:8" ht="18.95" customHeight="1" x14ac:dyDescent="0.25">
      <c r="A161" s="57" t="s">
        <v>31</v>
      </c>
      <c r="B161" s="53">
        <f t="shared" si="33"/>
        <v>44</v>
      </c>
      <c r="C161" s="8">
        <f t="shared" si="30"/>
        <v>0.46654649559961825</v>
      </c>
      <c r="D161" s="1">
        <v>17</v>
      </c>
      <c r="E161" s="1" t="s">
        <v>5</v>
      </c>
      <c r="F161" s="1">
        <v>27</v>
      </c>
      <c r="G161" s="9" t="s">
        <v>5</v>
      </c>
      <c r="H161" s="6"/>
    </row>
    <row r="162" spans="1:8" ht="18.95" customHeight="1" x14ac:dyDescent="0.25">
      <c r="A162" s="57" t="s">
        <v>30</v>
      </c>
      <c r="B162" s="53">
        <f t="shared" si="33"/>
        <v>37</v>
      </c>
      <c r="C162" s="8">
        <f t="shared" si="30"/>
        <v>0.39232318948149725</v>
      </c>
      <c r="D162" s="1">
        <v>10</v>
      </c>
      <c r="E162" s="1">
        <v>5</v>
      </c>
      <c r="F162" s="1">
        <v>22</v>
      </c>
      <c r="G162" s="9" t="s">
        <v>5</v>
      </c>
      <c r="H162" s="6"/>
    </row>
    <row r="163" spans="1:8" ht="18.95" customHeight="1" x14ac:dyDescent="0.25">
      <c r="A163" s="57" t="s">
        <v>29</v>
      </c>
      <c r="B163" s="53">
        <f t="shared" si="33"/>
        <v>25</v>
      </c>
      <c r="C163" s="8">
        <f t="shared" si="30"/>
        <v>0.2650832361361467</v>
      </c>
      <c r="D163" s="1">
        <v>7</v>
      </c>
      <c r="E163" s="1">
        <v>3</v>
      </c>
      <c r="F163" s="1">
        <v>15</v>
      </c>
      <c r="G163" s="9" t="s">
        <v>5</v>
      </c>
      <c r="H163" s="6"/>
    </row>
    <row r="164" spans="1:8" ht="18.95" customHeight="1" x14ac:dyDescent="0.25">
      <c r="A164" s="57" t="s">
        <v>28</v>
      </c>
      <c r="B164" s="53">
        <f t="shared" si="33"/>
        <v>17</v>
      </c>
      <c r="C164" s="8">
        <f t="shared" si="30"/>
        <v>0.18025660057257978</v>
      </c>
      <c r="D164" s="1">
        <v>5</v>
      </c>
      <c r="E164" s="1">
        <v>2</v>
      </c>
      <c r="F164" s="1">
        <v>10</v>
      </c>
      <c r="G164" s="9" t="s">
        <v>5</v>
      </c>
      <c r="H164" s="6"/>
    </row>
    <row r="165" spans="1:8" ht="18.95" customHeight="1" x14ac:dyDescent="0.25">
      <c r="A165" s="57" t="s">
        <v>27</v>
      </c>
      <c r="B165" s="53">
        <f t="shared" si="33"/>
        <v>13</v>
      </c>
      <c r="C165" s="8">
        <f t="shared" si="30"/>
        <v>0.1378432827907963</v>
      </c>
      <c r="D165" s="1">
        <v>2</v>
      </c>
      <c r="E165" s="1">
        <v>1</v>
      </c>
      <c r="F165" s="1">
        <v>10</v>
      </c>
      <c r="G165" s="9" t="s">
        <v>5</v>
      </c>
      <c r="H165" s="6"/>
    </row>
    <row r="166" spans="1:8" s="27" customFormat="1" ht="19.5" customHeight="1" x14ac:dyDescent="0.25">
      <c r="A166" s="32" t="s">
        <v>10</v>
      </c>
      <c r="B166" s="23">
        <f>SUM(D166,E166,F166,G166)</f>
        <v>4132</v>
      </c>
      <c r="C166" s="8">
        <f t="shared" si="30"/>
        <v>43.812957268582338</v>
      </c>
      <c r="D166" s="23">
        <f>SUM(D167,D172,D178:D185)</f>
        <v>1008</v>
      </c>
      <c r="E166" s="23">
        <f t="shared" ref="E166:G166" si="36">SUM(E167,E172,E178:E185)</f>
        <v>528</v>
      </c>
      <c r="F166" s="23">
        <f t="shared" si="36"/>
        <v>2584</v>
      </c>
      <c r="G166" s="3">
        <f t="shared" si="36"/>
        <v>12</v>
      </c>
      <c r="H166" s="26"/>
    </row>
    <row r="167" spans="1:8" s="28" customFormat="1" ht="19.5" customHeight="1" x14ac:dyDescent="0.25">
      <c r="A167" s="52" t="s">
        <v>40</v>
      </c>
      <c r="B167" s="23">
        <f t="shared" ref="B167:B185" si="37">SUM(D167,E167,F167,G167)</f>
        <v>16</v>
      </c>
      <c r="C167" s="8">
        <f t="shared" si="30"/>
        <v>0.16965327112713394</v>
      </c>
      <c r="D167" s="23">
        <f>SUM(D168:D171)</f>
        <v>16</v>
      </c>
      <c r="E167" s="23" t="s">
        <v>42</v>
      </c>
      <c r="F167" s="23">
        <f t="shared" ref="F167:G167" si="38">SUM(F168:F171)</f>
        <v>0</v>
      </c>
      <c r="G167" s="3">
        <f t="shared" si="38"/>
        <v>0</v>
      </c>
      <c r="H167" s="26"/>
    </row>
    <row r="168" spans="1:8" s="7" customFormat="1" ht="19.5" customHeight="1" x14ac:dyDescent="0.25">
      <c r="A168" s="66" t="s">
        <v>46</v>
      </c>
      <c r="B168" s="53">
        <f t="shared" si="37"/>
        <v>1</v>
      </c>
      <c r="C168" s="8">
        <f t="shared" si="30"/>
        <v>1.0603329445445871E-2</v>
      </c>
      <c r="D168" s="1">
        <v>1</v>
      </c>
      <c r="E168" s="1" t="s">
        <v>42</v>
      </c>
      <c r="F168" s="1" t="s">
        <v>5</v>
      </c>
      <c r="G168" s="9" t="s">
        <v>5</v>
      </c>
      <c r="H168" s="6"/>
    </row>
    <row r="169" spans="1:8" s="7" customFormat="1" ht="19.5" customHeight="1" x14ac:dyDescent="0.25">
      <c r="A169" s="66" t="s">
        <v>45</v>
      </c>
      <c r="B169" s="53">
        <f t="shared" si="37"/>
        <v>2</v>
      </c>
      <c r="C169" s="8">
        <f t="shared" si="30"/>
        <v>2.1206658890891742E-2</v>
      </c>
      <c r="D169" s="1">
        <v>2</v>
      </c>
      <c r="E169" s="1" t="s">
        <v>42</v>
      </c>
      <c r="F169" s="1" t="s">
        <v>5</v>
      </c>
      <c r="G169" s="9" t="s">
        <v>5</v>
      </c>
      <c r="H169" s="6"/>
    </row>
    <row r="170" spans="1:8" s="7" customFormat="1" ht="19.5" customHeight="1" x14ac:dyDescent="0.25">
      <c r="A170" s="66" t="s">
        <v>47</v>
      </c>
      <c r="B170" s="53">
        <f t="shared" si="37"/>
        <v>3</v>
      </c>
      <c r="C170" s="8">
        <f t="shared" si="30"/>
        <v>3.1809988336337615E-2</v>
      </c>
      <c r="D170" s="1">
        <v>3</v>
      </c>
      <c r="E170" s="1" t="s">
        <v>42</v>
      </c>
      <c r="F170" s="1" t="s">
        <v>5</v>
      </c>
      <c r="G170" s="9" t="s">
        <v>5</v>
      </c>
      <c r="H170" s="6"/>
    </row>
    <row r="171" spans="1:8" s="7" customFormat="1" ht="19.5" customHeight="1" x14ac:dyDescent="0.25">
      <c r="A171" s="66" t="s">
        <v>48</v>
      </c>
      <c r="B171" s="53">
        <f t="shared" si="37"/>
        <v>10</v>
      </c>
      <c r="C171" s="8">
        <f t="shared" si="30"/>
        <v>0.10603329445445871</v>
      </c>
      <c r="D171" s="1">
        <v>10</v>
      </c>
      <c r="E171" s="1" t="s">
        <v>42</v>
      </c>
      <c r="F171" s="1" t="s">
        <v>5</v>
      </c>
      <c r="G171" s="9" t="s">
        <v>5</v>
      </c>
      <c r="H171" s="6"/>
    </row>
    <row r="172" spans="1:8" s="28" customFormat="1" ht="19.5" customHeight="1" x14ac:dyDescent="0.25">
      <c r="A172" s="29" t="s">
        <v>32</v>
      </c>
      <c r="B172" s="23">
        <f t="shared" si="37"/>
        <v>454</v>
      </c>
      <c r="C172" s="8">
        <f t="shared" si="30"/>
        <v>4.8139115682324247</v>
      </c>
      <c r="D172" s="23">
        <f>SUM(D173:D177)</f>
        <v>224</v>
      </c>
      <c r="E172" s="23">
        <f t="shared" ref="E172:G172" si="39">SUM(E173:E177)</f>
        <v>10</v>
      </c>
      <c r="F172" s="23">
        <f t="shared" si="39"/>
        <v>219</v>
      </c>
      <c r="G172" s="3">
        <f t="shared" si="39"/>
        <v>1</v>
      </c>
      <c r="H172" s="26"/>
    </row>
    <row r="173" spans="1:8" s="7" customFormat="1" ht="19.5" customHeight="1" x14ac:dyDescent="0.25">
      <c r="A173" s="66" t="s">
        <v>49</v>
      </c>
      <c r="B173" s="53">
        <f t="shared" si="37"/>
        <v>35</v>
      </c>
      <c r="C173" s="8">
        <f t="shared" si="30"/>
        <v>0.37111653059060545</v>
      </c>
      <c r="D173" s="1">
        <v>25</v>
      </c>
      <c r="E173" s="1" t="s">
        <v>42</v>
      </c>
      <c r="F173" s="1">
        <v>10</v>
      </c>
      <c r="G173" s="9" t="s">
        <v>5</v>
      </c>
      <c r="H173" s="6"/>
    </row>
    <row r="174" spans="1:8" s="7" customFormat="1" ht="19.5" customHeight="1" x14ac:dyDescent="0.25">
      <c r="A174" s="66" t="s">
        <v>50</v>
      </c>
      <c r="B174" s="53">
        <f t="shared" si="37"/>
        <v>46</v>
      </c>
      <c r="C174" s="8">
        <f t="shared" si="30"/>
        <v>0.48775315449051004</v>
      </c>
      <c r="D174" s="1">
        <v>30</v>
      </c>
      <c r="E174" s="1" t="s">
        <v>42</v>
      </c>
      <c r="F174" s="1">
        <v>16</v>
      </c>
      <c r="G174" s="9" t="s">
        <v>5</v>
      </c>
      <c r="H174" s="6"/>
    </row>
    <row r="175" spans="1:8" s="7" customFormat="1" ht="19.5" customHeight="1" x14ac:dyDescent="0.25">
      <c r="A175" s="66" t="s">
        <v>51</v>
      </c>
      <c r="B175" s="53">
        <f t="shared" si="37"/>
        <v>93</v>
      </c>
      <c r="C175" s="8">
        <f t="shared" si="30"/>
        <v>0.98610963842646593</v>
      </c>
      <c r="D175" s="1">
        <v>56</v>
      </c>
      <c r="E175" s="1" t="s">
        <v>42</v>
      </c>
      <c r="F175" s="1">
        <v>37</v>
      </c>
      <c r="G175" s="9" t="s">
        <v>5</v>
      </c>
      <c r="H175" s="6"/>
    </row>
    <row r="176" spans="1:8" s="7" customFormat="1" ht="19.5" customHeight="1" x14ac:dyDescent="0.25">
      <c r="A176" s="66" t="s">
        <v>52</v>
      </c>
      <c r="B176" s="53">
        <f t="shared" si="37"/>
        <v>115</v>
      </c>
      <c r="C176" s="8">
        <f t="shared" si="30"/>
        <v>1.219382886226275</v>
      </c>
      <c r="D176" s="1">
        <v>45</v>
      </c>
      <c r="E176" s="1">
        <v>5</v>
      </c>
      <c r="F176" s="1">
        <v>65</v>
      </c>
      <c r="G176" s="9" t="s">
        <v>5</v>
      </c>
      <c r="H176" s="6"/>
    </row>
    <row r="177" spans="1:8" s="7" customFormat="1" ht="19.5" customHeight="1" x14ac:dyDescent="0.25">
      <c r="A177" s="66" t="s">
        <v>53</v>
      </c>
      <c r="B177" s="53">
        <f t="shared" si="37"/>
        <v>165</v>
      </c>
      <c r="C177" s="8">
        <f t="shared" si="30"/>
        <v>1.7495493584985686</v>
      </c>
      <c r="D177" s="1">
        <v>68</v>
      </c>
      <c r="E177" s="1">
        <v>5</v>
      </c>
      <c r="F177" s="1">
        <v>91</v>
      </c>
      <c r="G177" s="9">
        <v>1</v>
      </c>
      <c r="H177" s="6"/>
    </row>
    <row r="178" spans="1:8" ht="19.5" customHeight="1" x14ac:dyDescent="0.25">
      <c r="A178" s="57" t="s">
        <v>31</v>
      </c>
      <c r="B178" s="53">
        <f t="shared" si="37"/>
        <v>1053</v>
      </c>
      <c r="C178" s="8">
        <f t="shared" si="30"/>
        <v>11.165305906054501</v>
      </c>
      <c r="D178" s="1">
        <v>280</v>
      </c>
      <c r="E178" s="1">
        <v>73</v>
      </c>
      <c r="F178" s="1">
        <v>698</v>
      </c>
      <c r="G178" s="9">
        <v>2</v>
      </c>
      <c r="H178" s="6"/>
    </row>
    <row r="179" spans="1:8" ht="19.5" customHeight="1" x14ac:dyDescent="0.25">
      <c r="A179" s="57" t="s">
        <v>30</v>
      </c>
      <c r="B179" s="53">
        <f t="shared" si="37"/>
        <v>1038</v>
      </c>
      <c r="C179" s="8">
        <f t="shared" si="30"/>
        <v>11.006255964372812</v>
      </c>
      <c r="D179" s="1">
        <v>212</v>
      </c>
      <c r="E179" s="1">
        <v>118</v>
      </c>
      <c r="F179" s="1">
        <v>706</v>
      </c>
      <c r="G179" s="9">
        <v>2</v>
      </c>
      <c r="H179" s="6"/>
    </row>
    <row r="180" spans="1:8" ht="19.5" customHeight="1" x14ac:dyDescent="0.25">
      <c r="A180" s="57" t="s">
        <v>29</v>
      </c>
      <c r="B180" s="53">
        <f t="shared" si="37"/>
        <v>816</v>
      </c>
      <c r="C180" s="8">
        <f t="shared" si="30"/>
        <v>8.6523168274838298</v>
      </c>
      <c r="D180" s="1">
        <v>159</v>
      </c>
      <c r="E180" s="1">
        <v>150</v>
      </c>
      <c r="F180" s="1">
        <v>504</v>
      </c>
      <c r="G180" s="9">
        <v>3</v>
      </c>
      <c r="H180" s="6"/>
    </row>
    <row r="181" spans="1:8" ht="19.5" customHeight="1" x14ac:dyDescent="0.25">
      <c r="A181" s="57" t="s">
        <v>28</v>
      </c>
      <c r="B181" s="53">
        <f t="shared" si="37"/>
        <v>499</v>
      </c>
      <c r="C181" s="8">
        <f t="shared" si="30"/>
        <v>5.2910613932774897</v>
      </c>
      <c r="D181" s="1">
        <v>72</v>
      </c>
      <c r="E181" s="1">
        <v>119</v>
      </c>
      <c r="F181" s="1">
        <v>307</v>
      </c>
      <c r="G181" s="9">
        <v>1</v>
      </c>
      <c r="H181" s="6"/>
    </row>
    <row r="182" spans="1:8" ht="19.5" customHeight="1" x14ac:dyDescent="0.25">
      <c r="A182" s="57" t="s">
        <v>27</v>
      </c>
      <c r="B182" s="53">
        <f t="shared" si="37"/>
        <v>209</v>
      </c>
      <c r="C182" s="8">
        <f t="shared" si="30"/>
        <v>2.216095854098187</v>
      </c>
      <c r="D182" s="1">
        <v>34</v>
      </c>
      <c r="E182" s="1">
        <v>50</v>
      </c>
      <c r="F182" s="1">
        <v>122</v>
      </c>
      <c r="G182" s="9">
        <v>3</v>
      </c>
      <c r="H182" s="6"/>
    </row>
    <row r="183" spans="1:8" ht="19.5" customHeight="1" x14ac:dyDescent="0.25">
      <c r="A183" s="57" t="s">
        <v>26</v>
      </c>
      <c r="B183" s="53">
        <f t="shared" si="37"/>
        <v>20</v>
      </c>
      <c r="C183" s="8">
        <f t="shared" si="30"/>
        <v>0.21206658890891741</v>
      </c>
      <c r="D183" s="1">
        <v>6</v>
      </c>
      <c r="E183" s="1">
        <v>5</v>
      </c>
      <c r="F183" s="1">
        <v>9</v>
      </c>
      <c r="G183" s="9" t="s">
        <v>5</v>
      </c>
      <c r="H183" s="6"/>
    </row>
    <row r="184" spans="1:8" ht="19.5" customHeight="1" x14ac:dyDescent="0.25">
      <c r="A184" s="57" t="s">
        <v>25</v>
      </c>
      <c r="B184" s="53">
        <f t="shared" si="37"/>
        <v>1</v>
      </c>
      <c r="C184" s="8">
        <f t="shared" si="30"/>
        <v>1.0603329445445871E-2</v>
      </c>
      <c r="D184" s="1" t="s">
        <v>5</v>
      </c>
      <c r="E184" s="1">
        <v>1</v>
      </c>
      <c r="F184" s="1" t="s">
        <v>5</v>
      </c>
      <c r="G184" s="9" t="s">
        <v>5</v>
      </c>
      <c r="H184" s="6"/>
    </row>
    <row r="185" spans="1:8" ht="19.5" customHeight="1" x14ac:dyDescent="0.25">
      <c r="A185" s="57" t="s">
        <v>24</v>
      </c>
      <c r="B185" s="53">
        <f t="shared" si="37"/>
        <v>26</v>
      </c>
      <c r="C185" s="8">
        <f t="shared" si="30"/>
        <v>0.2756865655815926</v>
      </c>
      <c r="D185" s="1">
        <v>5</v>
      </c>
      <c r="E185" s="1">
        <v>2</v>
      </c>
      <c r="F185" s="1">
        <v>19</v>
      </c>
      <c r="G185" s="9" t="s">
        <v>5</v>
      </c>
      <c r="H185" s="6"/>
    </row>
    <row r="186" spans="1:8" s="28" customFormat="1" ht="19.5" customHeight="1" x14ac:dyDescent="0.25">
      <c r="A186" s="29" t="s">
        <v>33</v>
      </c>
      <c r="B186" s="23">
        <f>SUM(B187,B190,B196:B202)</f>
        <v>1556</v>
      </c>
      <c r="C186" s="8">
        <f t="shared" si="30"/>
        <v>16.498780617113773</v>
      </c>
      <c r="D186" s="23">
        <f t="shared" ref="D186:G186" si="40">SUM(D187,D190,D196:D202)</f>
        <v>373</v>
      </c>
      <c r="E186" s="23">
        <f t="shared" si="40"/>
        <v>223</v>
      </c>
      <c r="F186" s="23">
        <f t="shared" si="40"/>
        <v>956</v>
      </c>
      <c r="G186" s="3">
        <f t="shared" si="40"/>
        <v>4</v>
      </c>
      <c r="H186" s="26"/>
    </row>
    <row r="187" spans="1:8" s="28" customFormat="1" ht="19.5" customHeight="1" x14ac:dyDescent="0.25">
      <c r="A187" s="52" t="s">
        <v>40</v>
      </c>
      <c r="B187" s="23">
        <f>SUM(D187,E187,F187,G187)</f>
        <v>7</v>
      </c>
      <c r="C187" s="8">
        <f t="shared" si="30"/>
        <v>7.4223306118121099E-2</v>
      </c>
      <c r="D187" s="23">
        <f>SUM(D188:D189)</f>
        <v>4</v>
      </c>
      <c r="E187" s="23" t="s">
        <v>42</v>
      </c>
      <c r="F187" s="23">
        <f t="shared" ref="F187:G187" si="41">SUM(F188:F189)</f>
        <v>3</v>
      </c>
      <c r="G187" s="3">
        <f t="shared" si="41"/>
        <v>0</v>
      </c>
      <c r="H187" s="26"/>
    </row>
    <row r="188" spans="1:8" s="7" customFormat="1" ht="19.5" customHeight="1" x14ac:dyDescent="0.25">
      <c r="A188" s="66" t="s">
        <v>47</v>
      </c>
      <c r="B188" s="53">
        <f t="shared" ref="B188:B202" si="42">SUM(D188,E188,F188,G188)</f>
        <v>2</v>
      </c>
      <c r="C188" s="8">
        <f t="shared" si="30"/>
        <v>2.1206658890891742E-2</v>
      </c>
      <c r="D188" s="1">
        <v>1</v>
      </c>
      <c r="E188" s="1" t="s">
        <v>42</v>
      </c>
      <c r="F188" s="1">
        <v>1</v>
      </c>
      <c r="G188" s="9" t="s">
        <v>5</v>
      </c>
      <c r="H188" s="6"/>
    </row>
    <row r="189" spans="1:8" s="7" customFormat="1" ht="19.5" customHeight="1" x14ac:dyDescent="0.25">
      <c r="A189" s="66" t="s">
        <v>48</v>
      </c>
      <c r="B189" s="53">
        <f t="shared" si="42"/>
        <v>5</v>
      </c>
      <c r="C189" s="8">
        <f t="shared" si="30"/>
        <v>5.3016647227229353E-2</v>
      </c>
      <c r="D189" s="1">
        <v>3</v>
      </c>
      <c r="E189" s="1" t="s">
        <v>42</v>
      </c>
      <c r="F189" s="1">
        <v>2</v>
      </c>
      <c r="G189" s="9" t="s">
        <v>5</v>
      </c>
      <c r="H189" s="6"/>
    </row>
    <row r="190" spans="1:8" s="28" customFormat="1" ht="19.5" customHeight="1" x14ac:dyDescent="0.25">
      <c r="A190" s="29" t="s">
        <v>32</v>
      </c>
      <c r="B190" s="23">
        <f t="shared" si="42"/>
        <v>214</v>
      </c>
      <c r="C190" s="8">
        <f t="shared" si="30"/>
        <v>2.2691125013254161</v>
      </c>
      <c r="D190" s="23">
        <f>SUM(D191:D195)</f>
        <v>107</v>
      </c>
      <c r="E190" s="23">
        <f t="shared" ref="E190:G190" si="43">SUM(E191:E195)</f>
        <v>4</v>
      </c>
      <c r="F190" s="23">
        <f t="shared" si="43"/>
        <v>103</v>
      </c>
      <c r="G190" s="3">
        <f t="shared" si="43"/>
        <v>0</v>
      </c>
      <c r="H190" s="26"/>
    </row>
    <row r="191" spans="1:8" s="7" customFormat="1" ht="19.5" customHeight="1" x14ac:dyDescent="0.25">
      <c r="A191" s="66" t="s">
        <v>49</v>
      </c>
      <c r="B191" s="53">
        <f t="shared" si="42"/>
        <v>15</v>
      </c>
      <c r="C191" s="8">
        <f t="shared" si="30"/>
        <v>0.15904994168168804</v>
      </c>
      <c r="D191" s="1">
        <v>12</v>
      </c>
      <c r="E191" s="1" t="s">
        <v>42</v>
      </c>
      <c r="F191" s="1">
        <v>3</v>
      </c>
      <c r="G191" s="9" t="s">
        <v>5</v>
      </c>
      <c r="H191" s="6"/>
    </row>
    <row r="192" spans="1:8" s="7" customFormat="1" ht="19.5" customHeight="1" x14ac:dyDescent="0.25">
      <c r="A192" s="66" t="s">
        <v>50</v>
      </c>
      <c r="B192" s="53">
        <f t="shared" si="42"/>
        <v>21</v>
      </c>
      <c r="C192" s="8">
        <f t="shared" si="30"/>
        <v>0.22266991835436326</v>
      </c>
      <c r="D192" s="1">
        <v>13</v>
      </c>
      <c r="E192" s="1" t="s">
        <v>42</v>
      </c>
      <c r="F192" s="1">
        <v>8</v>
      </c>
      <c r="G192" s="9" t="s">
        <v>5</v>
      </c>
      <c r="H192" s="6"/>
    </row>
    <row r="193" spans="1:8" s="7" customFormat="1" ht="19.5" customHeight="1" x14ac:dyDescent="0.25">
      <c r="A193" s="66" t="s">
        <v>51</v>
      </c>
      <c r="B193" s="53">
        <f t="shared" si="42"/>
        <v>40</v>
      </c>
      <c r="C193" s="8">
        <f t="shared" si="30"/>
        <v>0.42413317781783483</v>
      </c>
      <c r="D193" s="1">
        <v>29</v>
      </c>
      <c r="E193" s="1" t="s">
        <v>42</v>
      </c>
      <c r="F193" s="1">
        <v>11</v>
      </c>
      <c r="G193" s="9" t="s">
        <v>5</v>
      </c>
      <c r="H193" s="6"/>
    </row>
    <row r="194" spans="1:8" s="7" customFormat="1" ht="19.5" customHeight="1" x14ac:dyDescent="0.25">
      <c r="A194" s="66" t="s">
        <v>52</v>
      </c>
      <c r="B194" s="53">
        <f t="shared" si="42"/>
        <v>59</v>
      </c>
      <c r="C194" s="8">
        <f t="shared" si="30"/>
        <v>0.62559643728130632</v>
      </c>
      <c r="D194" s="1">
        <v>23</v>
      </c>
      <c r="E194" s="1" t="s">
        <v>5</v>
      </c>
      <c r="F194" s="1">
        <v>36</v>
      </c>
      <c r="G194" s="9" t="s">
        <v>5</v>
      </c>
      <c r="H194" s="6"/>
    </row>
    <row r="195" spans="1:8" s="7" customFormat="1" ht="19.5" customHeight="1" x14ac:dyDescent="0.25">
      <c r="A195" s="66" t="s">
        <v>53</v>
      </c>
      <c r="B195" s="53">
        <f t="shared" si="42"/>
        <v>79</v>
      </c>
      <c r="C195" s="8">
        <f t="shared" si="30"/>
        <v>0.8376630261902237</v>
      </c>
      <c r="D195" s="1">
        <v>30</v>
      </c>
      <c r="E195" s="1">
        <v>4</v>
      </c>
      <c r="F195" s="1">
        <v>45</v>
      </c>
      <c r="G195" s="9" t="s">
        <v>5</v>
      </c>
      <c r="H195" s="6"/>
    </row>
    <row r="196" spans="1:8" ht="19.5" customHeight="1" x14ac:dyDescent="0.25">
      <c r="A196" s="57" t="s">
        <v>31</v>
      </c>
      <c r="B196" s="53">
        <f t="shared" si="42"/>
        <v>353</v>
      </c>
      <c r="C196" s="8">
        <f t="shared" si="30"/>
        <v>3.7429752942423922</v>
      </c>
      <c r="D196" s="1">
        <v>105</v>
      </c>
      <c r="E196" s="1">
        <v>32</v>
      </c>
      <c r="F196" s="1">
        <v>215</v>
      </c>
      <c r="G196" s="9">
        <v>1</v>
      </c>
      <c r="H196" s="6"/>
    </row>
    <row r="197" spans="1:8" ht="19.5" customHeight="1" x14ac:dyDescent="0.25">
      <c r="A197" s="57" t="s">
        <v>30</v>
      </c>
      <c r="B197" s="53">
        <f t="shared" si="42"/>
        <v>370</v>
      </c>
      <c r="C197" s="8">
        <f t="shared" si="30"/>
        <v>3.9232318948149723</v>
      </c>
      <c r="D197" s="1">
        <v>61</v>
      </c>
      <c r="E197" s="1">
        <v>58</v>
      </c>
      <c r="F197" s="1">
        <v>250</v>
      </c>
      <c r="G197" s="9">
        <v>1</v>
      </c>
      <c r="H197" s="6"/>
    </row>
    <row r="198" spans="1:8" ht="19.5" customHeight="1" x14ac:dyDescent="0.25">
      <c r="A198" s="57" t="s">
        <v>29</v>
      </c>
      <c r="B198" s="53">
        <f t="shared" si="42"/>
        <v>305</v>
      </c>
      <c r="C198" s="8">
        <f t="shared" si="30"/>
        <v>3.2340154808609904</v>
      </c>
      <c r="D198" s="1">
        <v>49</v>
      </c>
      <c r="E198" s="1">
        <v>57</v>
      </c>
      <c r="F198" s="1">
        <v>199</v>
      </c>
      <c r="G198" s="9" t="s">
        <v>5</v>
      </c>
      <c r="H198" s="6"/>
    </row>
    <row r="199" spans="1:8" ht="19.5" customHeight="1" x14ac:dyDescent="0.25">
      <c r="A199" s="57" t="s">
        <v>28</v>
      </c>
      <c r="B199" s="53">
        <f t="shared" si="42"/>
        <v>216</v>
      </c>
      <c r="C199" s="8">
        <f t="shared" si="30"/>
        <v>2.290319160216308</v>
      </c>
      <c r="D199" s="1">
        <v>30</v>
      </c>
      <c r="E199" s="1">
        <v>52</v>
      </c>
      <c r="F199" s="1">
        <v>133</v>
      </c>
      <c r="G199" s="9">
        <v>1</v>
      </c>
      <c r="H199" s="6"/>
    </row>
    <row r="200" spans="1:8" ht="19.5" customHeight="1" x14ac:dyDescent="0.25">
      <c r="A200" s="57" t="s">
        <v>27</v>
      </c>
      <c r="B200" s="53">
        <f t="shared" si="42"/>
        <v>75</v>
      </c>
      <c r="C200" s="8">
        <f t="shared" si="30"/>
        <v>0.79524970840844023</v>
      </c>
      <c r="D200" s="1">
        <v>15</v>
      </c>
      <c r="E200" s="1">
        <v>16</v>
      </c>
      <c r="F200" s="1">
        <v>43</v>
      </c>
      <c r="G200" s="9">
        <v>1</v>
      </c>
      <c r="H200" s="6"/>
    </row>
    <row r="201" spans="1:8" ht="19.5" customHeight="1" x14ac:dyDescent="0.25">
      <c r="A201" s="57" t="s">
        <v>26</v>
      </c>
      <c r="B201" s="53">
        <f t="shared" si="42"/>
        <v>11</v>
      </c>
      <c r="C201" s="8">
        <f t="shared" si="30"/>
        <v>0.11663662389990456</v>
      </c>
      <c r="D201" s="1">
        <v>1</v>
      </c>
      <c r="E201" s="1">
        <v>4</v>
      </c>
      <c r="F201" s="1">
        <v>6</v>
      </c>
      <c r="G201" s="9" t="s">
        <v>5</v>
      </c>
      <c r="H201" s="6"/>
    </row>
    <row r="202" spans="1:8" ht="19.5" customHeight="1" x14ac:dyDescent="0.25">
      <c r="A202" s="57" t="s">
        <v>24</v>
      </c>
      <c r="B202" s="53">
        <f t="shared" si="42"/>
        <v>5</v>
      </c>
      <c r="C202" s="8">
        <f t="shared" ref="C202:C233" si="44">B202/$B$9*100</f>
        <v>5.3016647227229353E-2</v>
      </c>
      <c r="D202" s="1">
        <v>1</v>
      </c>
      <c r="E202" s="1" t="s">
        <v>5</v>
      </c>
      <c r="F202" s="1">
        <v>4</v>
      </c>
      <c r="G202" s="9" t="s">
        <v>5</v>
      </c>
      <c r="H202" s="6"/>
    </row>
    <row r="203" spans="1:8" ht="20.45" customHeight="1" x14ac:dyDescent="0.25">
      <c r="A203" s="32" t="s">
        <v>9</v>
      </c>
      <c r="B203" s="34">
        <f>SUM(B204,B206,B212:B217)</f>
        <v>454</v>
      </c>
      <c r="C203" s="8">
        <f t="shared" si="44"/>
        <v>4.8139115682324247</v>
      </c>
      <c r="D203" s="23">
        <f>SUM(D204,D206,D212:D217)</f>
        <v>95</v>
      </c>
      <c r="E203" s="23">
        <f t="shared" ref="E203:G203" si="45">SUM(E204,E206,E212:E217)</f>
        <v>52</v>
      </c>
      <c r="F203" s="23">
        <f t="shared" si="45"/>
        <v>306</v>
      </c>
      <c r="G203" s="3">
        <f t="shared" si="45"/>
        <v>1</v>
      </c>
      <c r="H203" s="6"/>
    </row>
    <row r="204" spans="1:8" s="7" customFormat="1" ht="20.45" customHeight="1" x14ac:dyDescent="0.25">
      <c r="A204" s="52" t="s">
        <v>40</v>
      </c>
      <c r="B204" s="23">
        <v>3</v>
      </c>
      <c r="C204" s="8">
        <f t="shared" si="44"/>
        <v>3.1809988336337615E-2</v>
      </c>
      <c r="D204" s="23">
        <v>2</v>
      </c>
      <c r="E204" s="23" t="s">
        <v>42</v>
      </c>
      <c r="F204" s="23">
        <v>1</v>
      </c>
      <c r="G204" s="3">
        <f t="shared" ref="G204" si="46">SUM(G205)</f>
        <v>0</v>
      </c>
      <c r="H204" s="6"/>
    </row>
    <row r="205" spans="1:8" s="7" customFormat="1" ht="20.45" customHeight="1" x14ac:dyDescent="0.25">
      <c r="A205" s="66" t="s">
        <v>48</v>
      </c>
      <c r="B205" s="53">
        <v>3</v>
      </c>
      <c r="C205" s="8">
        <f t="shared" si="44"/>
        <v>3.1809988336337615E-2</v>
      </c>
      <c r="D205" s="1">
        <v>2</v>
      </c>
      <c r="E205" s="1" t="s">
        <v>42</v>
      </c>
      <c r="F205" s="1">
        <v>1</v>
      </c>
      <c r="G205" s="9" t="s">
        <v>5</v>
      </c>
      <c r="H205" s="6"/>
    </row>
    <row r="206" spans="1:8" s="28" customFormat="1" ht="20.45" customHeight="1" x14ac:dyDescent="0.25">
      <c r="A206" s="29" t="s">
        <v>32</v>
      </c>
      <c r="B206" s="23">
        <f t="shared" ref="B206:B217" si="47">SUM(D206,E206,F206,G206)</f>
        <v>73</v>
      </c>
      <c r="C206" s="8">
        <f t="shared" si="44"/>
        <v>0.77404304951754854</v>
      </c>
      <c r="D206" s="23">
        <f>SUM(D207:D211)</f>
        <v>35</v>
      </c>
      <c r="E206" s="23">
        <f t="shared" ref="E206:G206" si="48">SUM(E207:E211)</f>
        <v>0</v>
      </c>
      <c r="F206" s="23">
        <f t="shared" si="48"/>
        <v>38</v>
      </c>
      <c r="G206" s="3">
        <f t="shared" si="48"/>
        <v>0</v>
      </c>
      <c r="H206" s="26"/>
    </row>
    <row r="207" spans="1:8" s="7" customFormat="1" ht="20.45" customHeight="1" x14ac:dyDescent="0.25">
      <c r="A207" s="66" t="s">
        <v>49</v>
      </c>
      <c r="B207" s="53">
        <f t="shared" si="47"/>
        <v>6</v>
      </c>
      <c r="C207" s="8">
        <f t="shared" si="44"/>
        <v>6.361997667267523E-2</v>
      </c>
      <c r="D207" s="1">
        <v>6</v>
      </c>
      <c r="E207" s="1" t="s">
        <v>42</v>
      </c>
      <c r="F207" s="1" t="s">
        <v>5</v>
      </c>
      <c r="G207" s="9" t="s">
        <v>5</v>
      </c>
      <c r="H207" s="6"/>
    </row>
    <row r="208" spans="1:8" s="7" customFormat="1" ht="20.45" customHeight="1" x14ac:dyDescent="0.25">
      <c r="A208" s="66" t="s">
        <v>50</v>
      </c>
      <c r="B208" s="53">
        <f t="shared" si="47"/>
        <v>8</v>
      </c>
      <c r="C208" s="8">
        <f t="shared" si="44"/>
        <v>8.4826635563566968E-2</v>
      </c>
      <c r="D208" s="1">
        <v>7</v>
      </c>
      <c r="E208" s="1" t="s">
        <v>42</v>
      </c>
      <c r="F208" s="1">
        <v>1</v>
      </c>
      <c r="G208" s="9" t="s">
        <v>5</v>
      </c>
      <c r="H208" s="6"/>
    </row>
    <row r="209" spans="1:8" s="7" customFormat="1" ht="20.45" customHeight="1" x14ac:dyDescent="0.25">
      <c r="A209" s="66" t="s">
        <v>51</v>
      </c>
      <c r="B209" s="53">
        <f t="shared" si="47"/>
        <v>14</v>
      </c>
      <c r="C209" s="8">
        <f t="shared" si="44"/>
        <v>0.1484466122362422</v>
      </c>
      <c r="D209" s="1">
        <v>11</v>
      </c>
      <c r="E209" s="1" t="s">
        <v>42</v>
      </c>
      <c r="F209" s="1">
        <v>3</v>
      </c>
      <c r="G209" s="9" t="s">
        <v>5</v>
      </c>
      <c r="H209" s="6"/>
    </row>
    <row r="210" spans="1:8" s="7" customFormat="1" ht="20.45" customHeight="1" x14ac:dyDescent="0.25">
      <c r="A210" s="66" t="s">
        <v>52</v>
      </c>
      <c r="B210" s="53">
        <f t="shared" si="47"/>
        <v>23</v>
      </c>
      <c r="C210" s="8">
        <f t="shared" si="44"/>
        <v>0.24387657724525502</v>
      </c>
      <c r="D210" s="1">
        <v>5</v>
      </c>
      <c r="E210" s="1" t="s">
        <v>5</v>
      </c>
      <c r="F210" s="1">
        <v>18</v>
      </c>
      <c r="G210" s="9" t="s">
        <v>5</v>
      </c>
      <c r="H210" s="6"/>
    </row>
    <row r="211" spans="1:8" s="7" customFormat="1" ht="20.45" customHeight="1" x14ac:dyDescent="0.25">
      <c r="A211" s="66" t="s">
        <v>53</v>
      </c>
      <c r="B211" s="53">
        <f t="shared" si="47"/>
        <v>22</v>
      </c>
      <c r="C211" s="8">
        <f t="shared" si="44"/>
        <v>0.23327324779980912</v>
      </c>
      <c r="D211" s="1">
        <v>6</v>
      </c>
      <c r="E211" s="1" t="s">
        <v>5</v>
      </c>
      <c r="F211" s="1">
        <v>16</v>
      </c>
      <c r="G211" s="9" t="s">
        <v>5</v>
      </c>
      <c r="H211" s="6"/>
    </row>
    <row r="212" spans="1:8" ht="20.45" customHeight="1" x14ac:dyDescent="0.25">
      <c r="A212" s="57" t="s">
        <v>31</v>
      </c>
      <c r="B212" s="53">
        <f t="shared" si="47"/>
        <v>96</v>
      </c>
      <c r="C212" s="8">
        <f t="shared" si="44"/>
        <v>1.0179196267628037</v>
      </c>
      <c r="D212" s="1">
        <v>23</v>
      </c>
      <c r="E212" s="1">
        <v>5</v>
      </c>
      <c r="F212" s="1">
        <v>68</v>
      </c>
      <c r="G212" s="9" t="s">
        <v>5</v>
      </c>
      <c r="H212" s="6"/>
    </row>
    <row r="213" spans="1:8" ht="20.45" customHeight="1" x14ac:dyDescent="0.25">
      <c r="A213" s="57" t="s">
        <v>30</v>
      </c>
      <c r="B213" s="53">
        <f t="shared" si="47"/>
        <v>87</v>
      </c>
      <c r="C213" s="8">
        <f t="shared" si="44"/>
        <v>0.92248966175379077</v>
      </c>
      <c r="D213" s="1">
        <v>18</v>
      </c>
      <c r="E213" s="1">
        <v>9</v>
      </c>
      <c r="F213" s="1">
        <v>60</v>
      </c>
      <c r="G213" s="9" t="s">
        <v>5</v>
      </c>
      <c r="H213" s="6"/>
    </row>
    <row r="214" spans="1:8" ht="20.45" customHeight="1" x14ac:dyDescent="0.25">
      <c r="A214" s="57" t="s">
        <v>29</v>
      </c>
      <c r="B214" s="53">
        <f t="shared" si="47"/>
        <v>98</v>
      </c>
      <c r="C214" s="8">
        <f t="shared" si="44"/>
        <v>1.0391262856536954</v>
      </c>
      <c r="D214" s="1">
        <v>9</v>
      </c>
      <c r="E214" s="1">
        <v>17</v>
      </c>
      <c r="F214" s="1">
        <v>71</v>
      </c>
      <c r="G214" s="9">
        <v>1</v>
      </c>
      <c r="H214" s="6"/>
    </row>
    <row r="215" spans="1:8" ht="20.45" customHeight="1" x14ac:dyDescent="0.25">
      <c r="A215" s="57" t="s">
        <v>28</v>
      </c>
      <c r="B215" s="53">
        <f t="shared" si="47"/>
        <v>59</v>
      </c>
      <c r="C215" s="8">
        <f t="shared" si="44"/>
        <v>0.62559643728130632</v>
      </c>
      <c r="D215" s="1">
        <v>4</v>
      </c>
      <c r="E215" s="1">
        <v>15</v>
      </c>
      <c r="F215" s="1">
        <v>40</v>
      </c>
      <c r="G215" s="9" t="s">
        <v>5</v>
      </c>
      <c r="H215" s="6"/>
    </row>
    <row r="216" spans="1:8" ht="20.45" customHeight="1" x14ac:dyDescent="0.25">
      <c r="A216" s="57" t="s">
        <v>27</v>
      </c>
      <c r="B216" s="53">
        <f t="shared" si="47"/>
        <v>34</v>
      </c>
      <c r="C216" s="8">
        <f t="shared" si="44"/>
        <v>0.36051320114515956</v>
      </c>
      <c r="D216" s="1">
        <v>3</v>
      </c>
      <c r="E216" s="1">
        <v>5</v>
      </c>
      <c r="F216" s="1">
        <v>26</v>
      </c>
      <c r="G216" s="9" t="s">
        <v>5</v>
      </c>
      <c r="H216" s="6"/>
    </row>
    <row r="217" spans="1:8" ht="20.45" customHeight="1" x14ac:dyDescent="0.25">
      <c r="A217" s="57" t="s">
        <v>26</v>
      </c>
      <c r="B217" s="53">
        <f t="shared" si="47"/>
        <v>4</v>
      </c>
      <c r="C217" s="8">
        <f t="shared" si="44"/>
        <v>4.2413317781783484E-2</v>
      </c>
      <c r="D217" s="1">
        <v>1</v>
      </c>
      <c r="E217" s="1">
        <v>1</v>
      </c>
      <c r="F217" s="1">
        <v>2</v>
      </c>
      <c r="G217" s="9" t="s">
        <v>5</v>
      </c>
      <c r="H217" s="6"/>
    </row>
    <row r="218" spans="1:8" s="27" customFormat="1" ht="20.45" customHeight="1" x14ac:dyDescent="0.25">
      <c r="A218" s="25" t="s">
        <v>8</v>
      </c>
      <c r="B218" s="23">
        <f>SUM(D218,E218,F218,G218,)</f>
        <v>39</v>
      </c>
      <c r="C218" s="8">
        <f t="shared" si="44"/>
        <v>0.41352984837238888</v>
      </c>
      <c r="D218" s="23">
        <f>SUM(D219,D221,D226:D231)</f>
        <v>13</v>
      </c>
      <c r="E218" s="23">
        <f t="shared" ref="E218:G218" si="49">SUM(E219,E221,E226:E231)</f>
        <v>4</v>
      </c>
      <c r="F218" s="23">
        <f t="shared" si="49"/>
        <v>22</v>
      </c>
      <c r="G218" s="3">
        <f t="shared" si="49"/>
        <v>0</v>
      </c>
      <c r="H218" s="26"/>
    </row>
    <row r="219" spans="1:8" s="28" customFormat="1" ht="20.45" customHeight="1" x14ac:dyDescent="0.25">
      <c r="A219" s="52" t="s">
        <v>40</v>
      </c>
      <c r="B219" s="23">
        <f t="shared" ref="B219:B231" si="50">SUM(D219,E219,F219,G219,)</f>
        <v>2</v>
      </c>
      <c r="C219" s="8">
        <f t="shared" si="44"/>
        <v>2.1206658890891742E-2</v>
      </c>
      <c r="D219" s="23">
        <f>SUM(D220)</f>
        <v>2</v>
      </c>
      <c r="E219" s="23" t="s">
        <v>42</v>
      </c>
      <c r="F219" s="23">
        <f t="shared" ref="F219:G219" si="51">SUM(F220)</f>
        <v>0</v>
      </c>
      <c r="G219" s="3">
        <f t="shared" si="51"/>
        <v>0</v>
      </c>
      <c r="H219" s="26"/>
    </row>
    <row r="220" spans="1:8" s="7" customFormat="1" ht="20.45" customHeight="1" x14ac:dyDescent="0.25">
      <c r="A220" s="66" t="s">
        <v>47</v>
      </c>
      <c r="B220" s="53">
        <f t="shared" si="50"/>
        <v>2</v>
      </c>
      <c r="C220" s="8">
        <f t="shared" si="44"/>
        <v>2.1206658890891742E-2</v>
      </c>
      <c r="D220" s="1">
        <v>2</v>
      </c>
      <c r="E220" s="1" t="s">
        <v>42</v>
      </c>
      <c r="F220" s="1" t="s">
        <v>5</v>
      </c>
      <c r="G220" s="9" t="s">
        <v>5</v>
      </c>
      <c r="H220" s="6"/>
    </row>
    <row r="221" spans="1:8" s="28" customFormat="1" ht="20.45" customHeight="1" x14ac:dyDescent="0.25">
      <c r="A221" s="29" t="s">
        <v>32</v>
      </c>
      <c r="B221" s="23">
        <f t="shared" si="50"/>
        <v>10</v>
      </c>
      <c r="C221" s="8">
        <f t="shared" si="44"/>
        <v>0.10603329445445871</v>
      </c>
      <c r="D221" s="23">
        <f>SUM(D222:D225)</f>
        <v>5</v>
      </c>
      <c r="E221" s="23">
        <f t="shared" ref="E221:G221" si="52">SUM(E222:E225)</f>
        <v>0</v>
      </c>
      <c r="F221" s="23">
        <f t="shared" si="52"/>
        <v>5</v>
      </c>
      <c r="G221" s="3">
        <f t="shared" si="52"/>
        <v>0</v>
      </c>
      <c r="H221" s="26"/>
    </row>
    <row r="222" spans="1:8" s="7" customFormat="1" ht="20.45" customHeight="1" x14ac:dyDescent="0.25">
      <c r="A222" s="66" t="s">
        <v>49</v>
      </c>
      <c r="B222" s="53">
        <f t="shared" si="50"/>
        <v>4</v>
      </c>
      <c r="C222" s="8">
        <f t="shared" si="44"/>
        <v>4.2413317781783484E-2</v>
      </c>
      <c r="D222" s="1">
        <v>1</v>
      </c>
      <c r="E222" s="1" t="s">
        <v>42</v>
      </c>
      <c r="F222" s="1">
        <v>3</v>
      </c>
      <c r="G222" s="9" t="s">
        <v>5</v>
      </c>
      <c r="H222" s="6"/>
    </row>
    <row r="223" spans="1:8" s="7" customFormat="1" ht="20.45" customHeight="1" x14ac:dyDescent="0.25">
      <c r="A223" s="66" t="s">
        <v>50</v>
      </c>
      <c r="B223" s="53">
        <f t="shared" si="50"/>
        <v>1</v>
      </c>
      <c r="C223" s="8">
        <f t="shared" si="44"/>
        <v>1.0603329445445871E-2</v>
      </c>
      <c r="D223" s="1">
        <v>1</v>
      </c>
      <c r="E223" s="1" t="s">
        <v>42</v>
      </c>
      <c r="F223" s="1" t="s">
        <v>5</v>
      </c>
      <c r="G223" s="9" t="s">
        <v>5</v>
      </c>
      <c r="H223" s="6"/>
    </row>
    <row r="224" spans="1:8" s="7" customFormat="1" ht="20.45" customHeight="1" x14ac:dyDescent="0.25">
      <c r="A224" s="66" t="s">
        <v>51</v>
      </c>
      <c r="B224" s="53">
        <f t="shared" si="50"/>
        <v>3</v>
      </c>
      <c r="C224" s="8">
        <f t="shared" si="44"/>
        <v>3.1809988336337615E-2</v>
      </c>
      <c r="D224" s="1">
        <v>2</v>
      </c>
      <c r="E224" s="1" t="s">
        <v>42</v>
      </c>
      <c r="F224" s="1">
        <v>1</v>
      </c>
      <c r="G224" s="9" t="s">
        <v>5</v>
      </c>
      <c r="H224" s="6"/>
    </row>
    <row r="225" spans="1:8" s="7" customFormat="1" ht="20.45" customHeight="1" x14ac:dyDescent="0.25">
      <c r="A225" s="66" t="s">
        <v>53</v>
      </c>
      <c r="B225" s="53">
        <f t="shared" si="50"/>
        <v>2</v>
      </c>
      <c r="C225" s="8">
        <f t="shared" si="44"/>
        <v>2.1206658890891742E-2</v>
      </c>
      <c r="D225" s="1">
        <v>1</v>
      </c>
      <c r="E225" s="1" t="s">
        <v>5</v>
      </c>
      <c r="F225" s="1">
        <v>1</v>
      </c>
      <c r="G225" s="9" t="s">
        <v>5</v>
      </c>
      <c r="H225" s="6"/>
    </row>
    <row r="226" spans="1:8" ht="20.45" customHeight="1" x14ac:dyDescent="0.25">
      <c r="A226" s="57" t="s">
        <v>31</v>
      </c>
      <c r="B226" s="53">
        <f t="shared" si="50"/>
        <v>3</v>
      </c>
      <c r="C226" s="8">
        <f t="shared" si="44"/>
        <v>3.1809988336337615E-2</v>
      </c>
      <c r="D226" s="1">
        <v>1</v>
      </c>
      <c r="E226" s="1">
        <v>1</v>
      </c>
      <c r="F226" s="1">
        <v>1</v>
      </c>
      <c r="G226" s="9" t="s">
        <v>5</v>
      </c>
      <c r="H226" s="6"/>
    </row>
    <row r="227" spans="1:8" ht="20.45" customHeight="1" x14ac:dyDescent="0.25">
      <c r="A227" s="57" t="s">
        <v>30</v>
      </c>
      <c r="B227" s="53">
        <f t="shared" si="50"/>
        <v>10</v>
      </c>
      <c r="C227" s="8">
        <f t="shared" si="44"/>
        <v>0.10603329445445871</v>
      </c>
      <c r="D227" s="1">
        <v>2</v>
      </c>
      <c r="E227" s="1">
        <v>1</v>
      </c>
      <c r="F227" s="1">
        <v>7</v>
      </c>
      <c r="G227" s="9" t="s">
        <v>5</v>
      </c>
      <c r="H227" s="6"/>
    </row>
    <row r="228" spans="1:8" ht="20.45" customHeight="1" x14ac:dyDescent="0.25">
      <c r="A228" s="57" t="s">
        <v>29</v>
      </c>
      <c r="B228" s="53">
        <f t="shared" si="50"/>
        <v>8</v>
      </c>
      <c r="C228" s="8">
        <f t="shared" si="44"/>
        <v>8.4826635563566968E-2</v>
      </c>
      <c r="D228" s="1">
        <v>1</v>
      </c>
      <c r="E228" s="1">
        <v>1</v>
      </c>
      <c r="F228" s="1">
        <v>6</v>
      </c>
      <c r="G228" s="9" t="s">
        <v>5</v>
      </c>
      <c r="H228" s="6"/>
    </row>
    <row r="229" spans="1:8" ht="20.45" customHeight="1" x14ac:dyDescent="0.25">
      <c r="A229" s="57" t="s">
        <v>28</v>
      </c>
      <c r="B229" s="53">
        <f t="shared" si="50"/>
        <v>3</v>
      </c>
      <c r="C229" s="8">
        <f t="shared" si="44"/>
        <v>3.1809988336337615E-2</v>
      </c>
      <c r="D229" s="1" t="s">
        <v>5</v>
      </c>
      <c r="E229" s="1" t="s">
        <v>5</v>
      </c>
      <c r="F229" s="1">
        <v>3</v>
      </c>
      <c r="G229" s="9" t="s">
        <v>5</v>
      </c>
      <c r="H229" s="6"/>
    </row>
    <row r="230" spans="1:8" ht="20.45" customHeight="1" x14ac:dyDescent="0.25">
      <c r="A230" s="57" t="s">
        <v>27</v>
      </c>
      <c r="B230" s="53">
        <f t="shared" si="50"/>
        <v>2</v>
      </c>
      <c r="C230" s="8">
        <f t="shared" si="44"/>
        <v>2.1206658890891742E-2</v>
      </c>
      <c r="D230" s="1">
        <v>1</v>
      </c>
      <c r="E230" s="1">
        <v>1</v>
      </c>
      <c r="F230" s="1" t="s">
        <v>5</v>
      </c>
      <c r="G230" s="9" t="s">
        <v>5</v>
      </c>
      <c r="H230" s="6"/>
    </row>
    <row r="231" spans="1:8" ht="20.45" customHeight="1" x14ac:dyDescent="0.25">
      <c r="A231" s="57" t="s">
        <v>24</v>
      </c>
      <c r="B231" s="53">
        <f t="shared" si="50"/>
        <v>1</v>
      </c>
      <c r="C231" s="8">
        <f t="shared" si="44"/>
        <v>1.0603329445445871E-2</v>
      </c>
      <c r="D231" s="1">
        <v>1</v>
      </c>
      <c r="E231" s="1" t="s">
        <v>5</v>
      </c>
      <c r="F231" s="1" t="s">
        <v>5</v>
      </c>
      <c r="G231" s="9" t="s">
        <v>5</v>
      </c>
      <c r="H231" s="6"/>
    </row>
    <row r="232" spans="1:8" ht="20.45" customHeight="1" x14ac:dyDescent="0.25">
      <c r="A232" s="24" t="s">
        <v>7</v>
      </c>
      <c r="B232" s="23">
        <f>SUM(D232,E232,F232,G232)</f>
        <v>5</v>
      </c>
      <c r="C232" s="8">
        <f t="shared" si="44"/>
        <v>5.3016647227229353E-2</v>
      </c>
      <c r="D232" s="23">
        <f>SUM(D233,D236)</f>
        <v>1</v>
      </c>
      <c r="E232" s="23">
        <f t="shared" ref="E232:G232" si="53">SUM(E233,E236)</f>
        <v>0</v>
      </c>
      <c r="F232" s="23">
        <f t="shared" si="53"/>
        <v>4</v>
      </c>
      <c r="G232" s="3">
        <f t="shared" si="53"/>
        <v>0</v>
      </c>
      <c r="H232" s="6"/>
    </row>
    <row r="233" spans="1:8" s="7" customFormat="1" ht="20.45" customHeight="1" x14ac:dyDescent="0.25">
      <c r="A233" s="29" t="s">
        <v>32</v>
      </c>
      <c r="B233" s="23">
        <f t="shared" ref="B233:B236" si="54">SUM(D233,E233,F233,G233)</f>
        <v>3</v>
      </c>
      <c r="C233" s="8">
        <f t="shared" si="44"/>
        <v>3.1809988336337615E-2</v>
      </c>
      <c r="D233" s="23">
        <f>SUM(D234:D235)</f>
        <v>1</v>
      </c>
      <c r="E233" s="23">
        <f t="shared" ref="E233:G233" si="55">SUM(E234:E235)</f>
        <v>0</v>
      </c>
      <c r="F233" s="23">
        <f t="shared" si="55"/>
        <v>2</v>
      </c>
      <c r="G233" s="3">
        <f t="shared" si="55"/>
        <v>0</v>
      </c>
      <c r="H233" s="6"/>
    </row>
    <row r="234" spans="1:8" s="7" customFormat="1" ht="20.45" customHeight="1" x14ac:dyDescent="0.25">
      <c r="A234" s="66" t="s">
        <v>51</v>
      </c>
      <c r="B234" s="53">
        <f t="shared" si="54"/>
        <v>1</v>
      </c>
      <c r="C234" s="8">
        <f t="shared" ref="C234:C252" si="56">B234/$B$9*100</f>
        <v>1.0603329445445871E-2</v>
      </c>
      <c r="D234" s="1" t="s">
        <v>5</v>
      </c>
      <c r="E234" s="1" t="s">
        <v>42</v>
      </c>
      <c r="F234" s="1">
        <v>1</v>
      </c>
      <c r="G234" s="9" t="s">
        <v>5</v>
      </c>
      <c r="H234" s="6"/>
    </row>
    <row r="235" spans="1:8" s="7" customFormat="1" ht="20.45" customHeight="1" x14ac:dyDescent="0.25">
      <c r="A235" s="66" t="s">
        <v>53</v>
      </c>
      <c r="B235" s="53">
        <f t="shared" si="54"/>
        <v>2</v>
      </c>
      <c r="C235" s="8">
        <f t="shared" si="56"/>
        <v>2.1206658890891742E-2</v>
      </c>
      <c r="D235" s="1">
        <v>1</v>
      </c>
      <c r="E235" s="1" t="s">
        <v>5</v>
      </c>
      <c r="F235" s="1">
        <v>1</v>
      </c>
      <c r="G235" s="9" t="s">
        <v>5</v>
      </c>
      <c r="H235" s="6"/>
    </row>
    <row r="236" spans="1:8" ht="20.45" customHeight="1" x14ac:dyDescent="0.25">
      <c r="A236" s="57" t="s">
        <v>28</v>
      </c>
      <c r="B236" s="53">
        <f t="shared" si="54"/>
        <v>2</v>
      </c>
      <c r="C236" s="8">
        <f t="shared" si="56"/>
        <v>2.1206658890891742E-2</v>
      </c>
      <c r="D236" s="1" t="s">
        <v>5</v>
      </c>
      <c r="E236" s="1" t="s">
        <v>5</v>
      </c>
      <c r="F236" s="1">
        <v>2</v>
      </c>
      <c r="G236" s="9" t="s">
        <v>5</v>
      </c>
      <c r="H236" s="6"/>
    </row>
    <row r="237" spans="1:8" ht="21" customHeight="1" x14ac:dyDescent="0.25">
      <c r="A237" s="24" t="s">
        <v>6</v>
      </c>
      <c r="B237" s="23">
        <f>SUM(B238,B240,B246:B252)</f>
        <v>202</v>
      </c>
      <c r="C237" s="8">
        <f t="shared" si="56"/>
        <v>2.1418725479800655</v>
      </c>
      <c r="D237" s="23">
        <f t="shared" ref="D237:F237" si="57">SUM(D238,D240,D246:D252)</f>
        <v>28</v>
      </c>
      <c r="E237" s="23">
        <f t="shared" si="57"/>
        <v>9</v>
      </c>
      <c r="F237" s="23">
        <f t="shared" si="57"/>
        <v>163</v>
      </c>
      <c r="G237" s="3">
        <v>2</v>
      </c>
      <c r="H237" s="6"/>
    </row>
    <row r="238" spans="1:8" s="7" customFormat="1" ht="18" customHeight="1" x14ac:dyDescent="0.25">
      <c r="A238" s="52" t="s">
        <v>40</v>
      </c>
      <c r="B238" s="23">
        <f t="shared" ref="B238:B252" si="58">SUM(D238,E238,F238,G238)</f>
        <v>1</v>
      </c>
      <c r="C238" s="8">
        <f t="shared" si="56"/>
        <v>1.0603329445445871E-2</v>
      </c>
      <c r="D238" s="23">
        <f>SUM(D239)</f>
        <v>1</v>
      </c>
      <c r="E238" s="23" t="s">
        <v>42</v>
      </c>
      <c r="F238" s="23">
        <f t="shared" ref="F238:G238" si="59">SUM(F239)</f>
        <v>0</v>
      </c>
      <c r="G238" s="3">
        <f t="shared" si="59"/>
        <v>0</v>
      </c>
      <c r="H238" s="6"/>
    </row>
    <row r="239" spans="1:8" s="7" customFormat="1" ht="20.45" customHeight="1" x14ac:dyDescent="0.25">
      <c r="A239" s="66" t="s">
        <v>45</v>
      </c>
      <c r="B239" s="53">
        <f t="shared" si="58"/>
        <v>1</v>
      </c>
      <c r="C239" s="8">
        <f t="shared" si="56"/>
        <v>1.0603329445445871E-2</v>
      </c>
      <c r="D239" s="1">
        <v>1</v>
      </c>
      <c r="E239" s="1" t="s">
        <v>42</v>
      </c>
      <c r="F239" s="1" t="s">
        <v>5</v>
      </c>
      <c r="G239" s="9" t="s">
        <v>5</v>
      </c>
      <c r="H239" s="6"/>
    </row>
    <row r="240" spans="1:8" s="28" customFormat="1" ht="18" customHeight="1" x14ac:dyDescent="0.25">
      <c r="A240" s="29" t="s">
        <v>32</v>
      </c>
      <c r="B240" s="23">
        <f t="shared" si="58"/>
        <v>36</v>
      </c>
      <c r="C240" s="8">
        <f t="shared" si="56"/>
        <v>0.3817198600360513</v>
      </c>
      <c r="D240" s="23">
        <f>SUM(D241:D245)</f>
        <v>12</v>
      </c>
      <c r="E240" s="23">
        <f t="shared" ref="E240:G240" si="60">SUM(E241:E245)</f>
        <v>0</v>
      </c>
      <c r="F240" s="23">
        <f t="shared" si="60"/>
        <v>24</v>
      </c>
      <c r="G240" s="3">
        <f t="shared" si="60"/>
        <v>0</v>
      </c>
      <c r="H240" s="26"/>
    </row>
    <row r="241" spans="1:8" s="7" customFormat="1" ht="19.899999999999999" customHeight="1" x14ac:dyDescent="0.25">
      <c r="A241" s="66" t="s">
        <v>49</v>
      </c>
      <c r="B241" s="53">
        <f t="shared" si="58"/>
        <v>7</v>
      </c>
      <c r="C241" s="8">
        <f t="shared" si="56"/>
        <v>7.4223306118121099E-2</v>
      </c>
      <c r="D241" s="1">
        <v>3</v>
      </c>
      <c r="E241" s="1" t="s">
        <v>42</v>
      </c>
      <c r="F241" s="1">
        <v>4</v>
      </c>
      <c r="G241" s="9" t="s">
        <v>5</v>
      </c>
      <c r="H241" s="6"/>
    </row>
    <row r="242" spans="1:8" s="7" customFormat="1" ht="19.899999999999999" customHeight="1" x14ac:dyDescent="0.25">
      <c r="A242" s="66" t="s">
        <v>50</v>
      </c>
      <c r="B242" s="53">
        <f t="shared" si="58"/>
        <v>5</v>
      </c>
      <c r="C242" s="8">
        <f t="shared" si="56"/>
        <v>5.3016647227229353E-2</v>
      </c>
      <c r="D242" s="1">
        <v>3</v>
      </c>
      <c r="E242" s="1" t="s">
        <v>42</v>
      </c>
      <c r="F242" s="1">
        <v>2</v>
      </c>
      <c r="G242" s="9" t="s">
        <v>5</v>
      </c>
      <c r="H242" s="6"/>
    </row>
    <row r="243" spans="1:8" s="7" customFormat="1" ht="19.899999999999999" customHeight="1" x14ac:dyDescent="0.25">
      <c r="A243" s="66" t="s">
        <v>51</v>
      </c>
      <c r="B243" s="53">
        <f t="shared" si="58"/>
        <v>7</v>
      </c>
      <c r="C243" s="8">
        <f t="shared" si="56"/>
        <v>7.4223306118121099E-2</v>
      </c>
      <c r="D243" s="1">
        <v>2</v>
      </c>
      <c r="E243" s="1" t="s">
        <v>42</v>
      </c>
      <c r="F243" s="1">
        <v>5</v>
      </c>
      <c r="G243" s="9" t="s">
        <v>5</v>
      </c>
      <c r="H243" s="6"/>
    </row>
    <row r="244" spans="1:8" s="7" customFormat="1" ht="19.899999999999999" customHeight="1" x14ac:dyDescent="0.25">
      <c r="A244" s="66" t="s">
        <v>52</v>
      </c>
      <c r="B244" s="53">
        <f t="shared" si="58"/>
        <v>7</v>
      </c>
      <c r="C244" s="8">
        <f t="shared" si="56"/>
        <v>7.4223306118121099E-2</v>
      </c>
      <c r="D244" s="1">
        <v>2</v>
      </c>
      <c r="E244" s="1" t="s">
        <v>5</v>
      </c>
      <c r="F244" s="1">
        <v>5</v>
      </c>
      <c r="G244" s="9" t="s">
        <v>5</v>
      </c>
      <c r="H244" s="6"/>
    </row>
    <row r="245" spans="1:8" s="7" customFormat="1" ht="19.899999999999999" customHeight="1" x14ac:dyDescent="0.25">
      <c r="A245" s="66" t="s">
        <v>53</v>
      </c>
      <c r="B245" s="53">
        <f t="shared" si="58"/>
        <v>10</v>
      </c>
      <c r="C245" s="8">
        <f t="shared" si="56"/>
        <v>0.10603329445445871</v>
      </c>
      <c r="D245" s="1">
        <v>2</v>
      </c>
      <c r="E245" s="1" t="s">
        <v>5</v>
      </c>
      <c r="F245" s="1">
        <v>8</v>
      </c>
      <c r="G245" s="9" t="s">
        <v>5</v>
      </c>
      <c r="H245" s="6"/>
    </row>
    <row r="246" spans="1:8" ht="19.899999999999999" customHeight="1" x14ac:dyDescent="0.25">
      <c r="A246" s="57" t="s">
        <v>31</v>
      </c>
      <c r="B246" s="53">
        <f t="shared" si="58"/>
        <v>42</v>
      </c>
      <c r="C246" s="8">
        <f t="shared" si="56"/>
        <v>0.44533983670872651</v>
      </c>
      <c r="D246" s="1">
        <v>6</v>
      </c>
      <c r="E246" s="1" t="s">
        <v>5</v>
      </c>
      <c r="F246" s="1">
        <v>36</v>
      </c>
      <c r="G246" s="9" t="s">
        <v>5</v>
      </c>
      <c r="H246" s="6"/>
    </row>
    <row r="247" spans="1:8" ht="19.899999999999999" customHeight="1" x14ac:dyDescent="0.25">
      <c r="A247" s="57" t="s">
        <v>30</v>
      </c>
      <c r="B247" s="53">
        <f t="shared" si="58"/>
        <v>35</v>
      </c>
      <c r="C247" s="8">
        <f t="shared" si="56"/>
        <v>0.37111653059060545</v>
      </c>
      <c r="D247" s="1">
        <v>3</v>
      </c>
      <c r="E247" s="1">
        <v>3</v>
      </c>
      <c r="F247" s="1">
        <v>28</v>
      </c>
      <c r="G247" s="9">
        <v>1</v>
      </c>
      <c r="H247" s="6"/>
    </row>
    <row r="248" spans="1:8" ht="19.899999999999999" customHeight="1" x14ac:dyDescent="0.25">
      <c r="A248" s="57" t="s">
        <v>29</v>
      </c>
      <c r="B248" s="53">
        <f t="shared" si="58"/>
        <v>39</v>
      </c>
      <c r="C248" s="8">
        <f t="shared" si="56"/>
        <v>0.41352984837238888</v>
      </c>
      <c r="D248" s="1">
        <v>2</v>
      </c>
      <c r="E248" s="1">
        <v>2</v>
      </c>
      <c r="F248" s="1">
        <v>35</v>
      </c>
      <c r="G248" s="9" t="s">
        <v>5</v>
      </c>
      <c r="H248" s="6"/>
    </row>
    <row r="249" spans="1:8" ht="19.899999999999999" customHeight="1" x14ac:dyDescent="0.25">
      <c r="A249" s="57" t="s">
        <v>28</v>
      </c>
      <c r="B249" s="53">
        <f t="shared" si="58"/>
        <v>33</v>
      </c>
      <c r="C249" s="8">
        <f t="shared" si="56"/>
        <v>0.34990987169971371</v>
      </c>
      <c r="D249" s="1">
        <v>2</v>
      </c>
      <c r="E249" s="1">
        <v>3</v>
      </c>
      <c r="F249" s="1">
        <v>27</v>
      </c>
      <c r="G249" s="9">
        <v>1</v>
      </c>
      <c r="H249" s="6"/>
    </row>
    <row r="250" spans="1:8" ht="19.899999999999999" customHeight="1" x14ac:dyDescent="0.25">
      <c r="A250" s="57" t="s">
        <v>27</v>
      </c>
      <c r="B250" s="53">
        <f t="shared" si="58"/>
        <v>14</v>
      </c>
      <c r="C250" s="8">
        <f t="shared" si="56"/>
        <v>0.1484466122362422</v>
      </c>
      <c r="D250" s="1">
        <v>2</v>
      </c>
      <c r="E250" s="1">
        <v>1</v>
      </c>
      <c r="F250" s="1">
        <v>11</v>
      </c>
      <c r="G250" s="9" t="s">
        <v>5</v>
      </c>
      <c r="H250" s="6"/>
    </row>
    <row r="251" spans="1:8" ht="19.899999999999999" customHeight="1" x14ac:dyDescent="0.25">
      <c r="A251" s="57" t="s">
        <v>26</v>
      </c>
      <c r="B251" s="53">
        <f t="shared" si="58"/>
        <v>1</v>
      </c>
      <c r="C251" s="8">
        <f t="shared" si="56"/>
        <v>1.0603329445445871E-2</v>
      </c>
      <c r="D251" s="1" t="s">
        <v>5</v>
      </c>
      <c r="E251" s="1" t="s">
        <v>5</v>
      </c>
      <c r="F251" s="1">
        <v>1</v>
      </c>
      <c r="G251" s="9" t="s">
        <v>5</v>
      </c>
      <c r="H251" s="6"/>
    </row>
    <row r="252" spans="1:8" ht="19.899999999999999" customHeight="1" x14ac:dyDescent="0.25">
      <c r="A252" s="57" t="s">
        <v>24</v>
      </c>
      <c r="B252" s="53">
        <f t="shared" si="58"/>
        <v>1</v>
      </c>
      <c r="C252" s="8">
        <f t="shared" si="56"/>
        <v>1.0603329445445871E-2</v>
      </c>
      <c r="D252" s="1" t="s">
        <v>5</v>
      </c>
      <c r="E252" s="1" t="s">
        <v>5</v>
      </c>
      <c r="F252" s="1">
        <v>1</v>
      </c>
      <c r="G252" s="9" t="s">
        <v>5</v>
      </c>
      <c r="H252" s="6"/>
    </row>
    <row r="253" spans="1:8" x14ac:dyDescent="0.2">
      <c r="A253" s="10"/>
      <c r="B253" s="11"/>
      <c r="C253" s="12"/>
      <c r="D253" s="13"/>
      <c r="E253" s="13"/>
      <c r="F253" s="13"/>
      <c r="G253" s="14"/>
      <c r="H253" s="6"/>
    </row>
    <row r="254" spans="1:8" ht="9" customHeight="1" x14ac:dyDescent="0.2">
      <c r="A254" s="4"/>
      <c r="B254" s="4" t="s">
        <v>4</v>
      </c>
      <c r="C254" s="15"/>
      <c r="D254" s="4"/>
      <c r="E254" s="4"/>
      <c r="F254" s="4"/>
      <c r="G254" s="4"/>
    </row>
    <row r="255" spans="1:8" x14ac:dyDescent="0.2">
      <c r="A255" s="2" t="s">
        <v>19</v>
      </c>
      <c r="B255" s="4"/>
      <c r="C255" s="15"/>
      <c r="D255" s="4"/>
      <c r="E255" s="4"/>
      <c r="F255" s="4"/>
      <c r="G255" s="4"/>
    </row>
    <row r="256" spans="1:8" ht="9" customHeight="1" x14ac:dyDescent="0.2">
      <c r="D256" s="17"/>
      <c r="E256" s="17"/>
      <c r="F256" s="17"/>
      <c r="G256" s="17"/>
    </row>
    <row r="257" spans="1:10" ht="15" customHeight="1" x14ac:dyDescent="0.2">
      <c r="A257" s="65" t="s">
        <v>44</v>
      </c>
    </row>
    <row r="258" spans="1:10" ht="9" customHeight="1" x14ac:dyDescent="0.2">
      <c r="D258" s="17"/>
      <c r="E258" s="17"/>
      <c r="F258" s="17"/>
      <c r="G258" s="17"/>
    </row>
    <row r="259" spans="1:10" s="4" customFormat="1" x14ac:dyDescent="0.2">
      <c r="A259" s="2" t="s">
        <v>20</v>
      </c>
      <c r="C259" s="15"/>
      <c r="I259" s="2"/>
      <c r="J259" s="2"/>
    </row>
    <row r="260" spans="1:10" s="4" customFormat="1" ht="9" customHeight="1" x14ac:dyDescent="0.2">
      <c r="A260" s="2"/>
      <c r="C260" s="15"/>
      <c r="G260" s="2"/>
      <c r="I260" s="2"/>
      <c r="J260" s="2"/>
    </row>
    <row r="261" spans="1:10" s="4" customFormat="1" x14ac:dyDescent="0.2">
      <c r="A261" s="18" t="s">
        <v>21</v>
      </c>
      <c r="C261" s="15"/>
      <c r="I261" s="2"/>
      <c r="J261" s="2"/>
    </row>
    <row r="262" spans="1:10" s="4" customFormat="1" x14ac:dyDescent="0.2">
      <c r="A262" s="19"/>
      <c r="C262" s="15"/>
      <c r="I262" s="2"/>
      <c r="J262" s="2"/>
    </row>
    <row r="263" spans="1:10" s="4" customFormat="1" x14ac:dyDescent="0.2">
      <c r="C263" s="15"/>
      <c r="I263" s="2"/>
      <c r="J263" s="2"/>
    </row>
    <row r="264" spans="1:10" s="4" customFormat="1" x14ac:dyDescent="0.2">
      <c r="C264" s="15"/>
      <c r="I264" s="2"/>
      <c r="J264" s="2"/>
    </row>
    <row r="265" spans="1:10" s="4" customFormat="1" x14ac:dyDescent="0.2">
      <c r="C265" s="15"/>
      <c r="I265" s="2"/>
      <c r="J265" s="2"/>
    </row>
    <row r="266" spans="1:10" s="4" customFormat="1" x14ac:dyDescent="0.2">
      <c r="C266" s="15"/>
      <c r="I266" s="2"/>
      <c r="J266" s="2"/>
    </row>
    <row r="267" spans="1:10" s="4" customFormat="1" x14ac:dyDescent="0.2">
      <c r="C267" s="15"/>
      <c r="I267" s="2"/>
      <c r="J267" s="2"/>
    </row>
    <row r="268" spans="1:10" s="4" customFormat="1" x14ac:dyDescent="0.2">
      <c r="C268" s="15"/>
      <c r="I268" s="2"/>
      <c r="J268" s="2"/>
    </row>
    <row r="269" spans="1:10" s="4" customFormat="1" x14ac:dyDescent="0.2">
      <c r="C269" s="15"/>
      <c r="I269" s="2"/>
      <c r="J269" s="2"/>
    </row>
    <row r="270" spans="1:10" s="4" customFormat="1" x14ac:dyDescent="0.2">
      <c r="C270" s="15"/>
      <c r="I270" s="2"/>
      <c r="J270" s="2"/>
    </row>
    <row r="271" spans="1:10" s="4" customFormat="1" x14ac:dyDescent="0.2">
      <c r="C271" s="15"/>
      <c r="I271" s="2"/>
      <c r="J271" s="2"/>
    </row>
    <row r="272" spans="1:10" s="4" customFormat="1" x14ac:dyDescent="0.2">
      <c r="C272" s="15"/>
      <c r="I272" s="2"/>
      <c r="J272" s="2"/>
    </row>
    <row r="273" spans="3:10" s="4" customFormat="1" x14ac:dyDescent="0.2">
      <c r="C273" s="15"/>
      <c r="I273" s="2"/>
      <c r="J273" s="2"/>
    </row>
    <row r="274" spans="3:10" s="4" customFormat="1" x14ac:dyDescent="0.2">
      <c r="C274" s="15"/>
      <c r="I274" s="2"/>
      <c r="J274" s="2"/>
    </row>
    <row r="275" spans="3:10" s="4" customFormat="1" x14ac:dyDescent="0.2">
      <c r="C275" s="15"/>
      <c r="I275" s="2"/>
      <c r="J275" s="2"/>
    </row>
    <row r="276" spans="3:10" s="4" customFormat="1" x14ac:dyDescent="0.2">
      <c r="C276" s="15"/>
      <c r="I276" s="2"/>
      <c r="J276" s="2"/>
    </row>
    <row r="277" spans="3:10" s="4" customFormat="1" x14ac:dyDescent="0.2">
      <c r="C277" s="15"/>
      <c r="I277" s="2"/>
      <c r="J277" s="2"/>
    </row>
    <row r="278" spans="3:10" s="4" customFormat="1" x14ac:dyDescent="0.2">
      <c r="C278" s="15"/>
      <c r="I278" s="2"/>
      <c r="J278" s="2"/>
    </row>
    <row r="279" spans="3:10" s="4" customFormat="1" x14ac:dyDescent="0.2">
      <c r="C279" s="15"/>
      <c r="I279" s="2"/>
      <c r="J279" s="2"/>
    </row>
    <row r="280" spans="3:10" s="4" customFormat="1" x14ac:dyDescent="0.2">
      <c r="C280" s="15"/>
      <c r="I280" s="2"/>
      <c r="J280" s="2"/>
    </row>
    <row r="281" spans="3:10" s="4" customFormat="1" x14ac:dyDescent="0.2">
      <c r="C281" s="15"/>
      <c r="I281" s="2"/>
      <c r="J281" s="2"/>
    </row>
    <row r="282" spans="3:10" s="4" customFormat="1" x14ac:dyDescent="0.2">
      <c r="C282" s="15"/>
      <c r="I282" s="2"/>
      <c r="J282" s="2"/>
    </row>
    <row r="283" spans="3:10" s="4" customFormat="1" x14ac:dyDescent="0.2">
      <c r="C283" s="15"/>
      <c r="I283" s="2"/>
      <c r="J283" s="2"/>
    </row>
    <row r="284" spans="3:10" s="4" customFormat="1" x14ac:dyDescent="0.2">
      <c r="C284" s="15"/>
      <c r="I284" s="2"/>
      <c r="J284" s="2"/>
    </row>
    <row r="285" spans="3:10" s="4" customFormat="1" x14ac:dyDescent="0.2">
      <c r="C285" s="15"/>
      <c r="I285" s="2"/>
      <c r="J285" s="2"/>
    </row>
    <row r="286" spans="3:10" s="4" customFormat="1" x14ac:dyDescent="0.2">
      <c r="C286" s="15"/>
      <c r="I286" s="2"/>
      <c r="J286" s="2"/>
    </row>
    <row r="287" spans="3:10" s="4" customFormat="1" x14ac:dyDescent="0.2">
      <c r="C287" s="15"/>
      <c r="I287" s="2"/>
      <c r="J287" s="2"/>
    </row>
    <row r="288" spans="3:10" s="4" customFormat="1" x14ac:dyDescent="0.2">
      <c r="C288" s="15"/>
      <c r="I288" s="2"/>
      <c r="J288" s="2"/>
    </row>
    <row r="289" spans="3:10" s="4" customFormat="1" x14ac:dyDescent="0.2">
      <c r="C289" s="15"/>
      <c r="I289" s="2"/>
      <c r="J289" s="2"/>
    </row>
    <row r="290" spans="3:10" s="4" customFormat="1" x14ac:dyDescent="0.2">
      <c r="C290" s="15"/>
      <c r="I290" s="2"/>
      <c r="J290" s="2"/>
    </row>
    <row r="291" spans="3:10" s="4" customFormat="1" x14ac:dyDescent="0.2">
      <c r="C291" s="15"/>
      <c r="I291" s="2"/>
      <c r="J291" s="2"/>
    </row>
    <row r="292" spans="3:10" s="4" customFormat="1" x14ac:dyDescent="0.2">
      <c r="C292" s="15"/>
      <c r="I292" s="2"/>
      <c r="J292" s="2"/>
    </row>
    <row r="293" spans="3:10" s="4" customFormat="1" x14ac:dyDescent="0.2">
      <c r="C293" s="15"/>
      <c r="I293" s="2"/>
      <c r="J293" s="2"/>
    </row>
    <row r="294" spans="3:10" s="4" customFormat="1" x14ac:dyDescent="0.2">
      <c r="C294" s="15"/>
      <c r="I294" s="2"/>
      <c r="J294" s="2"/>
    </row>
    <row r="295" spans="3:10" s="4" customFormat="1" x14ac:dyDescent="0.2">
      <c r="C295" s="15"/>
      <c r="I295" s="2"/>
      <c r="J295" s="2"/>
    </row>
    <row r="296" spans="3:10" s="4" customFormat="1" x14ac:dyDescent="0.2">
      <c r="C296" s="15"/>
      <c r="I296" s="2"/>
      <c r="J296" s="2"/>
    </row>
    <row r="297" spans="3:10" s="4" customFormat="1" x14ac:dyDescent="0.2">
      <c r="C297" s="15"/>
      <c r="I297" s="2"/>
      <c r="J297" s="2"/>
    </row>
    <row r="298" spans="3:10" s="4" customFormat="1" x14ac:dyDescent="0.2">
      <c r="C298" s="15"/>
      <c r="I298" s="2"/>
      <c r="J298" s="2"/>
    </row>
    <row r="299" spans="3:10" s="4" customFormat="1" x14ac:dyDescent="0.2">
      <c r="C299" s="15"/>
      <c r="I299" s="2"/>
      <c r="J299" s="2"/>
    </row>
    <row r="300" spans="3:10" s="4" customFormat="1" x14ac:dyDescent="0.2">
      <c r="C300" s="15"/>
      <c r="I300" s="2"/>
      <c r="J300" s="2"/>
    </row>
    <row r="301" spans="3:10" s="4" customFormat="1" x14ac:dyDescent="0.2">
      <c r="C301" s="15"/>
      <c r="I301" s="2"/>
      <c r="J301" s="2"/>
    </row>
    <row r="302" spans="3:10" s="4" customFormat="1" x14ac:dyDescent="0.2">
      <c r="C302" s="15"/>
      <c r="I302" s="2"/>
      <c r="J302" s="2"/>
    </row>
    <row r="303" spans="3:10" s="4" customFormat="1" x14ac:dyDescent="0.2">
      <c r="C303" s="15"/>
      <c r="I303" s="2"/>
      <c r="J303" s="2"/>
    </row>
    <row r="304" spans="3:10" s="4" customFormat="1" x14ac:dyDescent="0.2">
      <c r="C304" s="15"/>
      <c r="I304" s="2"/>
      <c r="J304" s="2"/>
    </row>
    <row r="305" spans="3:10" s="4" customFormat="1" x14ac:dyDescent="0.2">
      <c r="C305" s="15"/>
      <c r="I305" s="2"/>
      <c r="J305" s="2"/>
    </row>
    <row r="306" spans="3:10" s="4" customFormat="1" x14ac:dyDescent="0.2">
      <c r="C306" s="15"/>
      <c r="I306" s="2"/>
      <c r="J306" s="2"/>
    </row>
    <row r="307" spans="3:10" s="4" customFormat="1" x14ac:dyDescent="0.2">
      <c r="C307" s="15"/>
      <c r="I307" s="2"/>
      <c r="J307" s="2"/>
    </row>
    <row r="308" spans="3:10" s="4" customFormat="1" x14ac:dyDescent="0.2">
      <c r="C308" s="15"/>
      <c r="I308" s="2"/>
      <c r="J308" s="2"/>
    </row>
    <row r="309" spans="3:10" s="4" customFormat="1" x14ac:dyDescent="0.2">
      <c r="C309" s="15"/>
      <c r="I309" s="2"/>
      <c r="J309" s="2"/>
    </row>
    <row r="310" spans="3:10" s="4" customFormat="1" x14ac:dyDescent="0.2">
      <c r="C310" s="15"/>
      <c r="I310" s="2"/>
      <c r="J310" s="2"/>
    </row>
    <row r="311" spans="3:10" s="4" customFormat="1" x14ac:dyDescent="0.2">
      <c r="C311" s="15"/>
      <c r="I311" s="2"/>
      <c r="J311" s="2"/>
    </row>
    <row r="312" spans="3:10" s="4" customFormat="1" x14ac:dyDescent="0.2">
      <c r="C312" s="15"/>
      <c r="I312" s="2"/>
      <c r="J312" s="2"/>
    </row>
    <row r="313" spans="3:10" s="4" customFormat="1" x14ac:dyDescent="0.2">
      <c r="C313" s="15"/>
      <c r="I313" s="2"/>
      <c r="J313" s="2"/>
    </row>
    <row r="314" spans="3:10" s="4" customFormat="1" x14ac:dyDescent="0.2">
      <c r="C314" s="15"/>
      <c r="I314" s="2"/>
      <c r="J314" s="2"/>
    </row>
    <row r="315" spans="3:10" s="4" customFormat="1" x14ac:dyDescent="0.2">
      <c r="C315" s="15"/>
      <c r="I315" s="2"/>
      <c r="J315" s="2"/>
    </row>
    <row r="316" spans="3:10" s="4" customFormat="1" x14ac:dyDescent="0.2">
      <c r="C316" s="15"/>
      <c r="I316" s="2"/>
      <c r="J316" s="2"/>
    </row>
    <row r="317" spans="3:10" s="4" customFormat="1" x14ac:dyDescent="0.2">
      <c r="C317" s="15"/>
      <c r="I317" s="2"/>
      <c r="J317" s="2"/>
    </row>
    <row r="318" spans="3:10" s="4" customFormat="1" x14ac:dyDescent="0.2">
      <c r="C318" s="15"/>
      <c r="I318" s="2"/>
      <c r="J318" s="2"/>
    </row>
    <row r="319" spans="3:10" s="4" customFormat="1" x14ac:dyDescent="0.2">
      <c r="C319" s="15"/>
      <c r="I319" s="2"/>
      <c r="J319" s="2"/>
    </row>
    <row r="320" spans="3:10" s="4" customFormat="1" x14ac:dyDescent="0.2">
      <c r="C320" s="15"/>
      <c r="I320" s="2"/>
      <c r="J320" s="2"/>
    </row>
    <row r="321" spans="3:10" s="4" customFormat="1" x14ac:dyDescent="0.2">
      <c r="C321" s="15"/>
      <c r="I321" s="2"/>
      <c r="J321" s="2"/>
    </row>
    <row r="322" spans="3:10" s="4" customFormat="1" x14ac:dyDescent="0.2">
      <c r="C322" s="15"/>
      <c r="I322" s="2"/>
      <c r="J322" s="2"/>
    </row>
    <row r="323" spans="3:10" s="4" customFormat="1" x14ac:dyDescent="0.2">
      <c r="C323" s="15"/>
      <c r="I323" s="2"/>
      <c r="J323" s="2"/>
    </row>
    <row r="324" spans="3:10" s="4" customFormat="1" x14ac:dyDescent="0.2">
      <c r="C324" s="15"/>
      <c r="I324" s="2"/>
      <c r="J324" s="2"/>
    </row>
    <row r="325" spans="3:10" s="4" customFormat="1" x14ac:dyDescent="0.2">
      <c r="C325" s="15"/>
      <c r="I325" s="2"/>
      <c r="J325" s="2"/>
    </row>
    <row r="326" spans="3:10" s="4" customFormat="1" x14ac:dyDescent="0.2">
      <c r="C326" s="15"/>
      <c r="I326" s="2"/>
      <c r="J326" s="2"/>
    </row>
    <row r="327" spans="3:10" s="4" customFormat="1" x14ac:dyDescent="0.2">
      <c r="C327" s="15"/>
      <c r="I327" s="2"/>
      <c r="J327" s="2"/>
    </row>
    <row r="328" spans="3:10" s="4" customFormat="1" x14ac:dyDescent="0.2">
      <c r="C328" s="15"/>
      <c r="I328" s="2"/>
      <c r="J328" s="2"/>
    </row>
    <row r="329" spans="3:10" s="4" customFormat="1" x14ac:dyDescent="0.2">
      <c r="C329" s="15"/>
      <c r="I329" s="2"/>
      <c r="J329" s="2"/>
    </row>
    <row r="330" spans="3:10" s="4" customFormat="1" x14ac:dyDescent="0.2">
      <c r="C330" s="15"/>
      <c r="I330" s="2"/>
      <c r="J330" s="2"/>
    </row>
    <row r="331" spans="3:10" s="4" customFormat="1" x14ac:dyDescent="0.2">
      <c r="C331" s="15"/>
      <c r="I331" s="2"/>
      <c r="J331" s="2"/>
    </row>
    <row r="332" spans="3:10" s="4" customFormat="1" x14ac:dyDescent="0.2">
      <c r="C332" s="15"/>
      <c r="I332" s="2"/>
      <c r="J332" s="2"/>
    </row>
    <row r="333" spans="3:10" s="4" customFormat="1" x14ac:dyDescent="0.2">
      <c r="C333" s="15"/>
      <c r="I333" s="2"/>
      <c r="J333" s="2"/>
    </row>
    <row r="334" spans="3:10" s="4" customFormat="1" x14ac:dyDescent="0.2">
      <c r="C334" s="15"/>
      <c r="I334" s="2"/>
      <c r="J334" s="2"/>
    </row>
    <row r="335" spans="3:10" s="4" customFormat="1" x14ac:dyDescent="0.2">
      <c r="C335" s="15"/>
      <c r="I335" s="2"/>
      <c r="J335" s="2"/>
    </row>
    <row r="336" spans="3:10" s="4" customFormat="1" x14ac:dyDescent="0.2">
      <c r="C336" s="15"/>
      <c r="I336" s="2"/>
      <c r="J336" s="2"/>
    </row>
    <row r="337" spans="3:10" s="4" customFormat="1" x14ac:dyDescent="0.2">
      <c r="C337" s="15"/>
      <c r="I337" s="2"/>
      <c r="J337" s="2"/>
    </row>
    <row r="338" spans="3:10" s="4" customFormat="1" x14ac:dyDescent="0.2">
      <c r="C338" s="15"/>
      <c r="I338" s="2"/>
      <c r="J338" s="2"/>
    </row>
    <row r="339" spans="3:10" s="4" customFormat="1" x14ac:dyDescent="0.2">
      <c r="C339" s="15"/>
      <c r="I339" s="2"/>
      <c r="J339" s="2"/>
    </row>
    <row r="340" spans="3:10" s="4" customFormat="1" x14ac:dyDescent="0.2">
      <c r="C340" s="15"/>
      <c r="I340" s="2"/>
      <c r="J340" s="2"/>
    </row>
    <row r="341" spans="3:10" s="4" customFormat="1" x14ac:dyDescent="0.2">
      <c r="C341" s="15"/>
      <c r="I341" s="2"/>
      <c r="J341" s="2"/>
    </row>
    <row r="342" spans="3:10" s="4" customFormat="1" x14ac:dyDescent="0.2">
      <c r="C342" s="15"/>
      <c r="I342" s="2"/>
      <c r="J342" s="2"/>
    </row>
    <row r="343" spans="3:10" s="4" customFormat="1" x14ac:dyDescent="0.2">
      <c r="C343" s="15"/>
      <c r="I343" s="2"/>
      <c r="J343" s="2"/>
    </row>
    <row r="344" spans="3:10" s="4" customFormat="1" x14ac:dyDescent="0.2">
      <c r="C344" s="15"/>
      <c r="I344" s="2"/>
      <c r="J344" s="2"/>
    </row>
    <row r="345" spans="3:10" s="4" customFormat="1" x14ac:dyDescent="0.2">
      <c r="C345" s="15"/>
      <c r="I345" s="2"/>
      <c r="J345" s="2"/>
    </row>
    <row r="346" spans="3:10" s="4" customFormat="1" x14ac:dyDescent="0.2">
      <c r="C346" s="15"/>
      <c r="I346" s="2"/>
      <c r="J346" s="2"/>
    </row>
    <row r="347" spans="3:10" s="4" customFormat="1" x14ac:dyDescent="0.2">
      <c r="C347" s="15"/>
      <c r="I347" s="2"/>
      <c r="J347" s="2"/>
    </row>
    <row r="348" spans="3:10" s="4" customFormat="1" x14ac:dyDescent="0.2">
      <c r="C348" s="15"/>
      <c r="I348" s="2"/>
      <c r="J348" s="2"/>
    </row>
    <row r="349" spans="3:10" s="4" customFormat="1" x14ac:dyDescent="0.2">
      <c r="C349" s="15"/>
      <c r="I349" s="2"/>
      <c r="J349" s="2"/>
    </row>
    <row r="350" spans="3:10" s="4" customFormat="1" x14ac:dyDescent="0.2">
      <c r="C350" s="15"/>
      <c r="I350" s="2"/>
      <c r="J350" s="2"/>
    </row>
    <row r="351" spans="3:10" s="4" customFormat="1" x14ac:dyDescent="0.2">
      <c r="C351" s="15"/>
      <c r="I351" s="2"/>
      <c r="J351" s="2"/>
    </row>
    <row r="352" spans="3:10" s="4" customFormat="1" x14ac:dyDescent="0.2">
      <c r="C352" s="15"/>
      <c r="I352" s="2"/>
      <c r="J352" s="2"/>
    </row>
    <row r="353" spans="3:10" s="4" customFormat="1" x14ac:dyDescent="0.2">
      <c r="C353" s="15"/>
      <c r="I353" s="2"/>
      <c r="J353" s="2"/>
    </row>
    <row r="354" spans="3:10" s="4" customFormat="1" x14ac:dyDescent="0.2">
      <c r="C354" s="15"/>
      <c r="I354" s="2"/>
      <c r="J354" s="2"/>
    </row>
    <row r="355" spans="3:10" s="4" customFormat="1" x14ac:dyDescent="0.2">
      <c r="C355" s="15"/>
      <c r="I355" s="2"/>
      <c r="J355" s="2"/>
    </row>
    <row r="356" spans="3:10" s="4" customFormat="1" x14ac:dyDescent="0.2">
      <c r="C356" s="15"/>
      <c r="I356" s="2"/>
      <c r="J356" s="2"/>
    </row>
    <row r="357" spans="3:10" s="4" customFormat="1" x14ac:dyDescent="0.2">
      <c r="C357" s="15"/>
      <c r="I357" s="2"/>
      <c r="J357" s="2"/>
    </row>
    <row r="358" spans="3:10" s="4" customFormat="1" x14ac:dyDescent="0.2">
      <c r="C358" s="15"/>
      <c r="I358" s="2"/>
      <c r="J358" s="2"/>
    </row>
    <row r="359" spans="3:10" s="4" customFormat="1" x14ac:dyDescent="0.2">
      <c r="C359" s="15"/>
      <c r="I359" s="2"/>
      <c r="J359" s="2"/>
    </row>
    <row r="360" spans="3:10" s="4" customFormat="1" x14ac:dyDescent="0.2">
      <c r="C360" s="15"/>
      <c r="I360" s="2"/>
      <c r="J360" s="2"/>
    </row>
    <row r="361" spans="3:10" s="4" customFormat="1" x14ac:dyDescent="0.2">
      <c r="C361" s="15"/>
      <c r="I361" s="2"/>
      <c r="J361" s="2"/>
    </row>
    <row r="362" spans="3:10" s="4" customFormat="1" x14ac:dyDescent="0.2">
      <c r="C362" s="15"/>
      <c r="I362" s="2"/>
      <c r="J362" s="2"/>
    </row>
    <row r="363" spans="3:10" s="4" customFormat="1" x14ac:dyDescent="0.2">
      <c r="C363" s="15"/>
      <c r="I363" s="2"/>
      <c r="J363" s="2"/>
    </row>
    <row r="364" spans="3:10" s="4" customFormat="1" x14ac:dyDescent="0.2">
      <c r="C364" s="15"/>
      <c r="I364" s="2"/>
      <c r="J364" s="2"/>
    </row>
    <row r="365" spans="3:10" s="4" customFormat="1" x14ac:dyDescent="0.2">
      <c r="C365" s="15"/>
      <c r="I365" s="2"/>
      <c r="J365" s="2"/>
    </row>
    <row r="366" spans="3:10" s="4" customFormat="1" x14ac:dyDescent="0.2">
      <c r="C366" s="15"/>
      <c r="I366" s="2"/>
      <c r="J366" s="2"/>
    </row>
    <row r="367" spans="3:10" s="4" customFormat="1" x14ac:dyDescent="0.2">
      <c r="C367" s="15"/>
      <c r="I367" s="2"/>
      <c r="J367" s="2"/>
    </row>
    <row r="368" spans="3:10" s="4" customFormat="1" x14ac:dyDescent="0.2">
      <c r="C368" s="15"/>
      <c r="I368" s="2"/>
      <c r="J368" s="2"/>
    </row>
    <row r="369" spans="3:10" s="4" customFormat="1" x14ac:dyDescent="0.2">
      <c r="C369" s="15"/>
      <c r="I369" s="2"/>
      <c r="J369" s="2"/>
    </row>
    <row r="370" spans="3:10" s="4" customFormat="1" x14ac:dyDescent="0.2">
      <c r="C370" s="15"/>
      <c r="I370" s="2"/>
      <c r="J370" s="2"/>
    </row>
    <row r="371" spans="3:10" s="4" customFormat="1" x14ac:dyDescent="0.2">
      <c r="C371" s="15"/>
      <c r="I371" s="2"/>
      <c r="J371" s="2"/>
    </row>
    <row r="372" spans="3:10" s="4" customFormat="1" x14ac:dyDescent="0.2">
      <c r="C372" s="15"/>
      <c r="I372" s="2"/>
      <c r="J372" s="2"/>
    </row>
    <row r="373" spans="3:10" s="4" customFormat="1" x14ac:dyDescent="0.2">
      <c r="C373" s="15"/>
      <c r="I373" s="2"/>
      <c r="J373" s="2"/>
    </row>
    <row r="374" spans="3:10" s="4" customFormat="1" x14ac:dyDescent="0.2">
      <c r="C374" s="15"/>
      <c r="I374" s="2"/>
      <c r="J374" s="2"/>
    </row>
    <row r="375" spans="3:10" s="4" customFormat="1" x14ac:dyDescent="0.2">
      <c r="C375" s="15"/>
      <c r="I375" s="2"/>
      <c r="J375" s="2"/>
    </row>
    <row r="376" spans="3:10" s="4" customFormat="1" x14ac:dyDescent="0.2">
      <c r="C376" s="15"/>
      <c r="I376" s="2"/>
      <c r="J376" s="2"/>
    </row>
    <row r="377" spans="3:10" s="4" customFormat="1" x14ac:dyDescent="0.2">
      <c r="C377" s="15"/>
      <c r="I377" s="2"/>
      <c r="J377" s="2"/>
    </row>
    <row r="378" spans="3:10" s="4" customFormat="1" x14ac:dyDescent="0.2">
      <c r="C378" s="15"/>
      <c r="I378" s="2"/>
      <c r="J378" s="2"/>
    </row>
    <row r="379" spans="3:10" s="4" customFormat="1" x14ac:dyDescent="0.2">
      <c r="C379" s="15"/>
      <c r="I379" s="2"/>
      <c r="J379" s="2"/>
    </row>
    <row r="380" spans="3:10" s="4" customFormat="1" x14ac:dyDescent="0.2">
      <c r="C380" s="15"/>
      <c r="I380" s="2"/>
      <c r="J380" s="2"/>
    </row>
    <row r="381" spans="3:10" s="4" customFormat="1" x14ac:dyDescent="0.2">
      <c r="C381" s="15"/>
      <c r="I381" s="2"/>
      <c r="J381" s="2"/>
    </row>
    <row r="382" spans="3:10" s="4" customFormat="1" x14ac:dyDescent="0.2">
      <c r="C382" s="15"/>
      <c r="I382" s="2"/>
      <c r="J382" s="2"/>
    </row>
    <row r="383" spans="3:10" s="4" customFormat="1" x14ac:dyDescent="0.2">
      <c r="C383" s="15"/>
      <c r="I383" s="2"/>
      <c r="J383" s="2"/>
    </row>
    <row r="384" spans="3:10" s="4" customFormat="1" x14ac:dyDescent="0.2">
      <c r="C384" s="15"/>
      <c r="I384" s="2"/>
      <c r="J384" s="2"/>
    </row>
    <row r="385" spans="3:10" s="4" customFormat="1" x14ac:dyDescent="0.2">
      <c r="C385" s="15"/>
      <c r="I385" s="2"/>
      <c r="J385" s="2"/>
    </row>
    <row r="386" spans="3:10" s="4" customFormat="1" x14ac:dyDescent="0.2">
      <c r="C386" s="15"/>
      <c r="I386" s="2"/>
      <c r="J386" s="2"/>
    </row>
    <row r="387" spans="3:10" s="4" customFormat="1" x14ac:dyDescent="0.2">
      <c r="C387" s="15"/>
      <c r="I387" s="2"/>
      <c r="J387" s="2"/>
    </row>
    <row r="388" spans="3:10" s="4" customFormat="1" x14ac:dyDescent="0.2">
      <c r="C388" s="15"/>
      <c r="I388" s="2"/>
      <c r="J388" s="2"/>
    </row>
    <row r="389" spans="3:10" s="4" customFormat="1" x14ac:dyDescent="0.2">
      <c r="C389" s="15"/>
      <c r="I389" s="2"/>
      <c r="J389" s="2"/>
    </row>
    <row r="390" spans="3:10" s="4" customFormat="1" x14ac:dyDescent="0.2">
      <c r="C390" s="15"/>
      <c r="I390" s="2"/>
      <c r="J390" s="2"/>
    </row>
    <row r="391" spans="3:10" s="4" customFormat="1" x14ac:dyDescent="0.2">
      <c r="C391" s="15"/>
      <c r="I391" s="2"/>
      <c r="J391" s="2"/>
    </row>
    <row r="392" spans="3:10" s="4" customFormat="1" x14ac:dyDescent="0.2">
      <c r="C392" s="15"/>
      <c r="I392" s="2"/>
      <c r="J392" s="2"/>
    </row>
    <row r="393" spans="3:10" s="4" customFormat="1" x14ac:dyDescent="0.2">
      <c r="C393" s="15"/>
      <c r="I393" s="2"/>
      <c r="J393" s="2"/>
    </row>
    <row r="394" spans="3:10" s="4" customFormat="1" x14ac:dyDescent="0.2">
      <c r="C394" s="15"/>
      <c r="I394" s="2"/>
      <c r="J394" s="2"/>
    </row>
    <row r="395" spans="3:10" s="4" customFormat="1" x14ac:dyDescent="0.2">
      <c r="C395" s="15"/>
      <c r="I395" s="2"/>
      <c r="J395" s="2"/>
    </row>
    <row r="396" spans="3:10" s="4" customFormat="1" x14ac:dyDescent="0.2">
      <c r="C396" s="15"/>
      <c r="I396" s="2"/>
      <c r="J396" s="2"/>
    </row>
    <row r="397" spans="3:10" s="4" customFormat="1" x14ac:dyDescent="0.2">
      <c r="C397" s="15"/>
      <c r="I397" s="2"/>
      <c r="J397" s="2"/>
    </row>
    <row r="398" spans="3:10" s="4" customFormat="1" x14ac:dyDescent="0.2">
      <c r="C398" s="15"/>
      <c r="I398" s="2"/>
      <c r="J398" s="2"/>
    </row>
    <row r="399" spans="3:10" s="4" customFormat="1" x14ac:dyDescent="0.2">
      <c r="C399" s="15"/>
      <c r="I399" s="2"/>
      <c r="J399" s="2"/>
    </row>
    <row r="400" spans="3:10" s="4" customFormat="1" x14ac:dyDescent="0.2">
      <c r="C400" s="15"/>
      <c r="I400" s="2"/>
      <c r="J400" s="2"/>
    </row>
    <row r="401" spans="3:10" s="4" customFormat="1" x14ac:dyDescent="0.2">
      <c r="C401" s="15"/>
      <c r="I401" s="2"/>
      <c r="J401" s="2"/>
    </row>
    <row r="402" spans="3:10" s="4" customFormat="1" x14ac:dyDescent="0.2">
      <c r="C402" s="15"/>
      <c r="I402" s="2"/>
      <c r="J402" s="2"/>
    </row>
    <row r="403" spans="3:10" s="4" customFormat="1" x14ac:dyDescent="0.2">
      <c r="C403" s="15"/>
      <c r="I403" s="2"/>
      <c r="J403" s="2"/>
    </row>
    <row r="404" spans="3:10" s="4" customFormat="1" x14ac:dyDescent="0.2">
      <c r="C404" s="15"/>
      <c r="I404" s="2"/>
      <c r="J404" s="2"/>
    </row>
    <row r="405" spans="3:10" s="4" customFormat="1" x14ac:dyDescent="0.2">
      <c r="C405" s="15"/>
      <c r="I405" s="2"/>
      <c r="J405" s="2"/>
    </row>
    <row r="406" spans="3:10" s="4" customFormat="1" x14ac:dyDescent="0.2">
      <c r="C406" s="15"/>
      <c r="I406" s="2"/>
      <c r="J406" s="2"/>
    </row>
    <row r="407" spans="3:10" s="4" customFormat="1" x14ac:dyDescent="0.2">
      <c r="C407" s="15"/>
      <c r="I407" s="2"/>
      <c r="J407" s="2"/>
    </row>
    <row r="408" spans="3:10" s="4" customFormat="1" x14ac:dyDescent="0.2">
      <c r="C408" s="15"/>
      <c r="I408" s="2"/>
      <c r="J408" s="2"/>
    </row>
    <row r="409" spans="3:10" s="4" customFormat="1" x14ac:dyDescent="0.2">
      <c r="C409" s="15"/>
      <c r="I409" s="2"/>
      <c r="J409" s="2"/>
    </row>
    <row r="410" spans="3:10" s="4" customFormat="1" x14ac:dyDescent="0.2">
      <c r="C410" s="15"/>
      <c r="I410" s="2"/>
      <c r="J410" s="2"/>
    </row>
    <row r="411" spans="3:10" s="4" customFormat="1" x14ac:dyDescent="0.2">
      <c r="C411" s="15"/>
      <c r="I411" s="2"/>
      <c r="J411" s="2"/>
    </row>
    <row r="412" spans="3:10" s="4" customFormat="1" x14ac:dyDescent="0.2">
      <c r="C412" s="15"/>
      <c r="I412" s="2"/>
      <c r="J412" s="2"/>
    </row>
    <row r="413" spans="3:10" s="4" customFormat="1" x14ac:dyDescent="0.2">
      <c r="C413" s="15"/>
      <c r="I413" s="2"/>
      <c r="J413" s="2"/>
    </row>
    <row r="414" spans="3:10" s="4" customFormat="1" x14ac:dyDescent="0.2">
      <c r="C414" s="15"/>
      <c r="I414" s="2"/>
      <c r="J414" s="2"/>
    </row>
    <row r="415" spans="3:10" s="4" customFormat="1" x14ac:dyDescent="0.2">
      <c r="C415" s="15"/>
      <c r="I415" s="2"/>
      <c r="J415" s="2"/>
    </row>
    <row r="416" spans="3:10" s="4" customFormat="1" x14ac:dyDescent="0.2">
      <c r="C416" s="15"/>
      <c r="I416" s="2"/>
      <c r="J416" s="2"/>
    </row>
    <row r="417" spans="3:10" s="4" customFormat="1" x14ac:dyDescent="0.2">
      <c r="C417" s="15"/>
      <c r="I417" s="2"/>
      <c r="J417" s="2"/>
    </row>
    <row r="418" spans="3:10" s="4" customFormat="1" x14ac:dyDescent="0.2">
      <c r="C418" s="15"/>
      <c r="I418" s="2"/>
      <c r="J418" s="2"/>
    </row>
    <row r="419" spans="3:10" s="4" customFormat="1" x14ac:dyDescent="0.2">
      <c r="C419" s="15"/>
      <c r="I419" s="2"/>
      <c r="J419" s="2"/>
    </row>
    <row r="420" spans="3:10" s="4" customFormat="1" x14ac:dyDescent="0.2">
      <c r="C420" s="15"/>
      <c r="I420" s="2"/>
      <c r="J420" s="2"/>
    </row>
    <row r="421" spans="3:10" s="4" customFormat="1" x14ac:dyDescent="0.2">
      <c r="C421" s="15"/>
      <c r="I421" s="2"/>
      <c r="J421" s="2"/>
    </row>
    <row r="422" spans="3:10" s="4" customFormat="1" x14ac:dyDescent="0.2">
      <c r="C422" s="15"/>
      <c r="I422" s="2"/>
      <c r="J422" s="2"/>
    </row>
    <row r="423" spans="3:10" s="4" customFormat="1" x14ac:dyDescent="0.2">
      <c r="C423" s="15"/>
      <c r="I423" s="2"/>
      <c r="J423" s="2"/>
    </row>
    <row r="424" spans="3:10" s="4" customFormat="1" x14ac:dyDescent="0.2">
      <c r="C424" s="15"/>
      <c r="I424" s="2"/>
      <c r="J424" s="2"/>
    </row>
    <row r="425" spans="3:10" s="4" customFormat="1" x14ac:dyDescent="0.2">
      <c r="C425" s="15"/>
      <c r="I425" s="2"/>
      <c r="J425" s="2"/>
    </row>
    <row r="426" spans="3:10" s="4" customFormat="1" x14ac:dyDescent="0.2">
      <c r="C426" s="15"/>
      <c r="I426" s="2"/>
      <c r="J426" s="2"/>
    </row>
    <row r="427" spans="3:10" s="4" customFormat="1" x14ac:dyDescent="0.2">
      <c r="C427" s="15"/>
      <c r="I427" s="2"/>
      <c r="J427" s="2"/>
    </row>
    <row r="428" spans="3:10" s="4" customFormat="1" x14ac:dyDescent="0.2">
      <c r="C428" s="15"/>
      <c r="I428" s="2"/>
      <c r="J428" s="2"/>
    </row>
    <row r="429" spans="3:10" s="4" customFormat="1" x14ac:dyDescent="0.2">
      <c r="C429" s="15"/>
      <c r="I429" s="2"/>
      <c r="J429" s="2"/>
    </row>
    <row r="430" spans="3:10" s="4" customFormat="1" x14ac:dyDescent="0.2">
      <c r="C430" s="15"/>
      <c r="I430" s="2"/>
      <c r="J430" s="2"/>
    </row>
    <row r="431" spans="3:10" s="4" customFormat="1" x14ac:dyDescent="0.2">
      <c r="C431" s="15"/>
      <c r="I431" s="2"/>
      <c r="J431" s="2"/>
    </row>
    <row r="432" spans="3:10" s="4" customFormat="1" x14ac:dyDescent="0.2">
      <c r="C432" s="15"/>
      <c r="I432" s="2"/>
      <c r="J432" s="2"/>
    </row>
    <row r="433" spans="3:10" s="4" customFormat="1" x14ac:dyDescent="0.2">
      <c r="C433" s="15"/>
      <c r="I433" s="2"/>
      <c r="J433" s="2"/>
    </row>
    <row r="434" spans="3:10" s="4" customFormat="1" x14ac:dyDescent="0.2">
      <c r="C434" s="15"/>
      <c r="I434" s="2"/>
      <c r="J434" s="2"/>
    </row>
    <row r="435" spans="3:10" s="4" customFormat="1" x14ac:dyDescent="0.2">
      <c r="C435" s="15"/>
      <c r="I435" s="2"/>
      <c r="J435" s="2"/>
    </row>
    <row r="436" spans="3:10" s="4" customFormat="1" x14ac:dyDescent="0.2">
      <c r="C436" s="15"/>
      <c r="I436" s="2"/>
      <c r="J436" s="2"/>
    </row>
    <row r="437" spans="3:10" s="4" customFormat="1" x14ac:dyDescent="0.2">
      <c r="C437" s="15"/>
      <c r="I437" s="2"/>
      <c r="J437" s="2"/>
    </row>
    <row r="438" spans="3:10" s="4" customFormat="1" x14ac:dyDescent="0.2">
      <c r="C438" s="15"/>
      <c r="I438" s="2"/>
      <c r="J438" s="2"/>
    </row>
    <row r="439" spans="3:10" s="4" customFormat="1" x14ac:dyDescent="0.2">
      <c r="C439" s="15"/>
      <c r="I439" s="2"/>
      <c r="J439" s="2"/>
    </row>
    <row r="440" spans="3:10" s="4" customFormat="1" x14ac:dyDescent="0.2">
      <c r="C440" s="15"/>
      <c r="I440" s="2"/>
      <c r="J440" s="2"/>
    </row>
    <row r="441" spans="3:10" s="4" customFormat="1" x14ac:dyDescent="0.2">
      <c r="C441" s="15"/>
      <c r="I441" s="2"/>
      <c r="J441" s="2"/>
    </row>
    <row r="442" spans="3:10" s="4" customFormat="1" x14ac:dyDescent="0.2">
      <c r="C442" s="15"/>
      <c r="I442" s="2"/>
      <c r="J442" s="2"/>
    </row>
    <row r="443" spans="3:10" s="4" customFormat="1" x14ac:dyDescent="0.2">
      <c r="C443" s="15"/>
      <c r="I443" s="2"/>
      <c r="J443" s="2"/>
    </row>
    <row r="444" spans="3:10" s="4" customFormat="1" x14ac:dyDescent="0.2">
      <c r="C444" s="15"/>
      <c r="I444" s="2"/>
      <c r="J444" s="2"/>
    </row>
    <row r="445" spans="3:10" s="4" customFormat="1" x14ac:dyDescent="0.2">
      <c r="C445" s="15"/>
      <c r="I445" s="2"/>
      <c r="J445" s="2"/>
    </row>
    <row r="446" spans="3:10" s="4" customFormat="1" x14ac:dyDescent="0.2">
      <c r="C446" s="15"/>
      <c r="I446" s="2"/>
      <c r="J446" s="2"/>
    </row>
    <row r="447" spans="3:10" s="4" customFormat="1" x14ac:dyDescent="0.2">
      <c r="C447" s="15"/>
      <c r="I447" s="2"/>
      <c r="J447" s="2"/>
    </row>
    <row r="448" spans="3:10" s="4" customFormat="1" x14ac:dyDescent="0.2">
      <c r="C448" s="15"/>
      <c r="I448" s="2"/>
      <c r="J448" s="2"/>
    </row>
    <row r="449" spans="3:10" s="4" customFormat="1" x14ac:dyDescent="0.2">
      <c r="C449" s="15"/>
      <c r="I449" s="2"/>
      <c r="J449" s="2"/>
    </row>
    <row r="450" spans="3:10" s="4" customFormat="1" x14ac:dyDescent="0.2">
      <c r="C450" s="15"/>
      <c r="I450" s="2"/>
      <c r="J450" s="2"/>
    </row>
    <row r="451" spans="3:10" s="4" customFormat="1" x14ac:dyDescent="0.2">
      <c r="C451" s="15"/>
      <c r="I451" s="2"/>
      <c r="J451" s="2"/>
    </row>
    <row r="452" spans="3:10" s="4" customFormat="1" x14ac:dyDescent="0.2">
      <c r="C452" s="15"/>
      <c r="I452" s="2"/>
      <c r="J452" s="2"/>
    </row>
    <row r="453" spans="3:10" s="4" customFormat="1" x14ac:dyDescent="0.2">
      <c r="C453" s="15"/>
      <c r="I453" s="2"/>
      <c r="J453" s="2"/>
    </row>
    <row r="454" spans="3:10" s="4" customFormat="1" x14ac:dyDescent="0.2">
      <c r="C454" s="15"/>
      <c r="I454" s="2"/>
      <c r="J454" s="2"/>
    </row>
    <row r="455" spans="3:10" s="4" customFormat="1" x14ac:dyDescent="0.2">
      <c r="C455" s="15"/>
      <c r="I455" s="2"/>
      <c r="J455" s="2"/>
    </row>
    <row r="456" spans="3:10" s="4" customFormat="1" x14ac:dyDescent="0.2">
      <c r="C456" s="15"/>
      <c r="I456" s="2"/>
      <c r="J456" s="2"/>
    </row>
    <row r="457" spans="3:10" s="4" customFormat="1" x14ac:dyDescent="0.2">
      <c r="C457" s="15"/>
      <c r="I457" s="2"/>
      <c r="J457" s="2"/>
    </row>
    <row r="458" spans="3:10" s="4" customFormat="1" x14ac:dyDescent="0.2">
      <c r="C458" s="15"/>
      <c r="I458" s="2"/>
      <c r="J458" s="2"/>
    </row>
    <row r="459" spans="3:10" s="4" customFormat="1" x14ac:dyDescent="0.2">
      <c r="C459" s="15"/>
      <c r="I459" s="2"/>
      <c r="J459" s="2"/>
    </row>
    <row r="460" spans="3:10" s="4" customFormat="1" x14ac:dyDescent="0.2">
      <c r="C460" s="15"/>
      <c r="I460" s="2"/>
      <c r="J460" s="2"/>
    </row>
    <row r="461" spans="3:10" s="4" customFormat="1" x14ac:dyDescent="0.2">
      <c r="C461" s="15"/>
      <c r="I461" s="2"/>
      <c r="J461" s="2"/>
    </row>
    <row r="462" spans="3:10" s="4" customFormat="1" x14ac:dyDescent="0.2">
      <c r="C462" s="15"/>
      <c r="I462" s="2"/>
      <c r="J462" s="2"/>
    </row>
    <row r="463" spans="3:10" s="4" customFormat="1" x14ac:dyDescent="0.2">
      <c r="C463" s="15"/>
      <c r="I463" s="2"/>
      <c r="J463" s="2"/>
    </row>
    <row r="464" spans="3:10" s="4" customFormat="1" x14ac:dyDescent="0.2">
      <c r="C464" s="15"/>
      <c r="I464" s="2"/>
      <c r="J464" s="2"/>
    </row>
    <row r="465" spans="3:10" s="4" customFormat="1" x14ac:dyDescent="0.2">
      <c r="C465" s="15"/>
      <c r="I465" s="2"/>
      <c r="J465" s="2"/>
    </row>
    <row r="466" spans="3:10" s="4" customFormat="1" x14ac:dyDescent="0.2">
      <c r="C466" s="15"/>
      <c r="I466" s="2"/>
      <c r="J466" s="2"/>
    </row>
    <row r="467" spans="3:10" s="4" customFormat="1" x14ac:dyDescent="0.2">
      <c r="C467" s="15"/>
      <c r="I467" s="2"/>
      <c r="J467" s="2"/>
    </row>
    <row r="468" spans="3:10" s="4" customFormat="1" x14ac:dyDescent="0.2">
      <c r="C468" s="15"/>
      <c r="I468" s="2"/>
      <c r="J468" s="2"/>
    </row>
    <row r="469" spans="3:10" s="4" customFormat="1" x14ac:dyDescent="0.2">
      <c r="C469" s="15"/>
      <c r="I469" s="2"/>
      <c r="J469" s="2"/>
    </row>
    <row r="470" spans="3:10" s="4" customFormat="1" x14ac:dyDescent="0.2">
      <c r="C470" s="15"/>
      <c r="I470" s="2"/>
      <c r="J470" s="2"/>
    </row>
    <row r="471" spans="3:10" s="4" customFormat="1" x14ac:dyDescent="0.2">
      <c r="C471" s="15"/>
      <c r="I471" s="2"/>
      <c r="J471" s="2"/>
    </row>
    <row r="472" spans="3:10" s="4" customFormat="1" x14ac:dyDescent="0.2">
      <c r="C472" s="15"/>
      <c r="I472" s="2"/>
      <c r="J472" s="2"/>
    </row>
    <row r="473" spans="3:10" s="4" customFormat="1" x14ac:dyDescent="0.2">
      <c r="C473" s="15"/>
      <c r="I473" s="2"/>
      <c r="J473" s="2"/>
    </row>
    <row r="474" spans="3:10" s="4" customFormat="1" x14ac:dyDescent="0.2">
      <c r="C474" s="15"/>
      <c r="I474" s="2"/>
      <c r="J474" s="2"/>
    </row>
    <row r="475" spans="3:10" s="4" customFormat="1" x14ac:dyDescent="0.2">
      <c r="C475" s="15"/>
      <c r="I475" s="2"/>
      <c r="J475" s="2"/>
    </row>
    <row r="476" spans="3:10" s="4" customFormat="1" x14ac:dyDescent="0.2">
      <c r="C476" s="15"/>
      <c r="I476" s="2"/>
      <c r="J476" s="2"/>
    </row>
    <row r="477" spans="3:10" s="4" customFormat="1" x14ac:dyDescent="0.2">
      <c r="C477" s="15"/>
      <c r="I477" s="2"/>
      <c r="J477" s="2"/>
    </row>
    <row r="478" spans="3:10" s="4" customFormat="1" x14ac:dyDescent="0.2">
      <c r="C478" s="15"/>
      <c r="I478" s="2"/>
      <c r="J478" s="2"/>
    </row>
    <row r="479" spans="3:10" s="4" customFormat="1" x14ac:dyDescent="0.2">
      <c r="C479" s="15"/>
      <c r="I479" s="2"/>
      <c r="J479" s="2"/>
    </row>
    <row r="480" spans="3:10" s="4" customFormat="1" x14ac:dyDescent="0.2">
      <c r="C480" s="15"/>
      <c r="I480" s="2"/>
      <c r="J480" s="2"/>
    </row>
    <row r="481" spans="2:10" s="4" customFormat="1" x14ac:dyDescent="0.2">
      <c r="C481" s="15"/>
      <c r="I481" s="2"/>
      <c r="J481" s="2"/>
    </row>
    <row r="482" spans="2:10" s="4" customFormat="1" x14ac:dyDescent="0.2">
      <c r="C482" s="15"/>
      <c r="I482" s="2"/>
      <c r="J482" s="2"/>
    </row>
    <row r="483" spans="2:10" s="4" customFormat="1" x14ac:dyDescent="0.2">
      <c r="C483" s="15"/>
      <c r="I483" s="2"/>
      <c r="J483" s="2"/>
    </row>
    <row r="484" spans="2:10" s="4" customFormat="1" x14ac:dyDescent="0.2">
      <c r="C484" s="15"/>
      <c r="I484" s="2"/>
      <c r="J484" s="2"/>
    </row>
    <row r="485" spans="2:10" s="4" customFormat="1" x14ac:dyDescent="0.2">
      <c r="C485" s="15"/>
      <c r="I485" s="2"/>
      <c r="J485" s="2"/>
    </row>
    <row r="486" spans="2:10" s="4" customFormat="1" x14ac:dyDescent="0.2">
      <c r="C486" s="15"/>
      <c r="I486" s="2"/>
      <c r="J486" s="2"/>
    </row>
    <row r="487" spans="2:10" s="4" customFormat="1" x14ac:dyDescent="0.2">
      <c r="C487" s="15"/>
      <c r="I487" s="2"/>
      <c r="J487" s="2"/>
    </row>
    <row r="488" spans="2:10" s="4" customFormat="1" x14ac:dyDescent="0.2">
      <c r="C488" s="15"/>
      <c r="I488" s="2"/>
      <c r="J488" s="2"/>
    </row>
    <row r="489" spans="2:10" s="4" customFormat="1" x14ac:dyDescent="0.2">
      <c r="C489" s="15"/>
      <c r="I489" s="2"/>
      <c r="J489" s="2"/>
    </row>
    <row r="490" spans="2:10" s="4" customFormat="1" x14ac:dyDescent="0.2">
      <c r="C490" s="15"/>
      <c r="I490" s="2"/>
      <c r="J490" s="2"/>
    </row>
    <row r="491" spans="2:10" s="4" customFormat="1" x14ac:dyDescent="0.2">
      <c r="C491" s="15"/>
      <c r="I491" s="2"/>
      <c r="J491" s="2"/>
    </row>
    <row r="492" spans="2:10" s="4" customFormat="1" x14ac:dyDescent="0.2">
      <c r="C492" s="15"/>
      <c r="D492" s="2"/>
      <c r="E492" s="2"/>
      <c r="F492" s="2"/>
      <c r="G492" s="2"/>
      <c r="I492" s="2"/>
      <c r="J492" s="2"/>
    </row>
    <row r="493" spans="2:10" s="4" customFormat="1" x14ac:dyDescent="0.2">
      <c r="B493" s="2"/>
      <c r="C493" s="2"/>
      <c r="D493" s="2"/>
      <c r="E493" s="2"/>
      <c r="F493" s="2"/>
      <c r="G493" s="2"/>
      <c r="I493" s="2"/>
      <c r="J493" s="2"/>
    </row>
    <row r="494" spans="2:10" s="4" customFormat="1" x14ac:dyDescent="0.2">
      <c r="B494" s="2"/>
      <c r="C494" s="2"/>
      <c r="D494" s="2"/>
      <c r="E494" s="2"/>
      <c r="F494" s="2"/>
      <c r="G494" s="2"/>
      <c r="I494" s="2"/>
      <c r="J494" s="2"/>
    </row>
    <row r="495" spans="2:10" s="4" customFormat="1" x14ac:dyDescent="0.2">
      <c r="B495" s="2"/>
      <c r="C495" s="2"/>
      <c r="D495" s="2"/>
      <c r="E495" s="2"/>
      <c r="F495" s="2"/>
      <c r="G495" s="2"/>
      <c r="I495" s="2"/>
      <c r="J495" s="2"/>
    </row>
  </sheetData>
  <mergeCells count="8">
    <mergeCell ref="A1:G1"/>
    <mergeCell ref="A2:G2"/>
    <mergeCell ref="A3:G3"/>
    <mergeCell ref="A5:A7"/>
    <mergeCell ref="B5:G5"/>
    <mergeCell ref="B6:B7"/>
    <mergeCell ref="C6:C7"/>
    <mergeCell ref="D6:G6"/>
  </mergeCells>
  <printOptions horizontalCentered="1"/>
  <pageMargins left="0.74803149606299213" right="0.74803149606299213" top="0.98425196850393704" bottom="0.98425196850393704" header="0" footer="0"/>
  <pageSetup scale="74" orientation="portrait" r:id="rId1"/>
  <headerFooter alignWithMargins="0"/>
  <rowBreaks count="6" manualBreakCount="6">
    <brk id="46" max="6" man="1"/>
    <brk id="89" max="6" man="1"/>
    <brk id="126" max="6" man="1"/>
    <brk id="165" max="6" man="1"/>
    <brk id="202" max="6" man="1"/>
    <brk id="23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221-17</vt:lpstr>
      <vt:lpstr>'221-17'!Área_de_impresión</vt:lpstr>
      <vt:lpstr>'221-17'!Títulos_a_imprimir</vt:lpstr>
    </vt:vector>
  </TitlesOfParts>
  <Company>cgr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RUBIELA COSME</cp:lastModifiedBy>
  <cp:lastPrinted>2017-09-07T15:27:38Z</cp:lastPrinted>
  <dcterms:created xsi:type="dcterms:W3CDTF">2013-08-05T17:25:09Z</dcterms:created>
  <dcterms:modified xsi:type="dcterms:W3CDTF">2017-09-07T15:27:47Z</dcterms:modified>
</cp:coreProperties>
</file>