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1055" yWindow="45" windowWidth="10275" windowHeight="8175" tabRatio="601"/>
  </bookViews>
  <sheets>
    <sheet name="511-22(2015) " sheetId="5" r:id="rId1"/>
  </sheets>
  <definedNames>
    <definedName name="_xlnm.Print_Area" localSheetId="0">'511-22(2015) '!$A$1:$P$368</definedName>
  </definedNames>
  <calcPr calcId="145621"/>
</workbook>
</file>

<file path=xl/calcChain.xml><?xml version="1.0" encoding="utf-8"?>
<calcChain xmlns="http://schemas.openxmlformats.org/spreadsheetml/2006/main">
  <c r="F100" i="5" l="1"/>
  <c r="G100" i="5"/>
  <c r="H100" i="5"/>
  <c r="I100" i="5"/>
  <c r="J100" i="5"/>
  <c r="E100" i="5"/>
  <c r="F95" i="5"/>
  <c r="G95" i="5"/>
  <c r="H95" i="5"/>
  <c r="I95" i="5"/>
  <c r="J95" i="5"/>
  <c r="K95" i="5"/>
  <c r="L95" i="5"/>
  <c r="M95" i="5"/>
  <c r="N95" i="5"/>
  <c r="O95" i="5"/>
  <c r="P95" i="5"/>
  <c r="F96" i="5"/>
  <c r="G96" i="5"/>
  <c r="H96" i="5"/>
  <c r="I96" i="5"/>
  <c r="J96" i="5"/>
  <c r="K96" i="5"/>
  <c r="L96" i="5"/>
  <c r="M96" i="5"/>
  <c r="N96" i="5"/>
  <c r="O96" i="5"/>
  <c r="P96" i="5"/>
  <c r="F97" i="5"/>
  <c r="G97" i="5"/>
  <c r="H97" i="5"/>
  <c r="I97" i="5"/>
  <c r="J97" i="5"/>
  <c r="K97" i="5"/>
  <c r="L97" i="5"/>
  <c r="M97" i="5"/>
  <c r="N97" i="5"/>
  <c r="O97" i="5"/>
  <c r="P97" i="5"/>
  <c r="E96" i="5"/>
  <c r="E97" i="5"/>
  <c r="E95" i="5"/>
  <c r="D96" i="5" l="1"/>
  <c r="M235" i="5"/>
  <c r="K148" i="5" l="1"/>
  <c r="F122" i="5"/>
  <c r="G122" i="5"/>
  <c r="H122" i="5"/>
  <c r="I122" i="5"/>
  <c r="J122" i="5"/>
  <c r="K122" i="5"/>
  <c r="L122" i="5"/>
  <c r="M122" i="5"/>
  <c r="N122" i="5"/>
  <c r="O122" i="5"/>
  <c r="P122" i="5"/>
  <c r="E122" i="5"/>
  <c r="F112" i="5"/>
  <c r="G112" i="5"/>
  <c r="H112" i="5"/>
  <c r="I112" i="5"/>
  <c r="J112" i="5"/>
  <c r="E112" i="5"/>
  <c r="C357" i="5"/>
  <c r="D357" i="5"/>
  <c r="B357" i="5" l="1"/>
  <c r="K326" i="5"/>
  <c r="F24" i="5" l="1"/>
  <c r="G24" i="5"/>
  <c r="H24" i="5"/>
  <c r="I24" i="5"/>
  <c r="J24" i="5"/>
  <c r="K24" i="5"/>
  <c r="L24" i="5"/>
  <c r="M24" i="5"/>
  <c r="N24" i="5"/>
  <c r="O24" i="5"/>
  <c r="P24" i="5"/>
  <c r="E24" i="5"/>
  <c r="E319" i="5" l="1"/>
  <c r="F319" i="5"/>
  <c r="G319" i="5"/>
  <c r="H319" i="5"/>
  <c r="I319" i="5"/>
  <c r="J319" i="5"/>
  <c r="E326" i="5"/>
  <c r="F326" i="5"/>
  <c r="G326" i="5"/>
  <c r="H326" i="5"/>
  <c r="I326" i="5"/>
  <c r="J326" i="5"/>
  <c r="E244" i="5" l="1"/>
  <c r="F244" i="5"/>
  <c r="G244" i="5"/>
  <c r="H244" i="5"/>
  <c r="I244" i="5"/>
  <c r="J244" i="5"/>
  <c r="K244" i="5"/>
  <c r="L244" i="5"/>
  <c r="M244" i="5"/>
  <c r="N244" i="5"/>
  <c r="P244" i="5"/>
  <c r="O244" i="5"/>
  <c r="F146" i="5" l="1"/>
  <c r="G146" i="5"/>
  <c r="H146" i="5"/>
  <c r="I146" i="5"/>
  <c r="J146" i="5"/>
  <c r="K146" i="5"/>
  <c r="L146" i="5"/>
  <c r="M146" i="5"/>
  <c r="N146" i="5"/>
  <c r="O146" i="5"/>
  <c r="P146" i="5"/>
  <c r="F147" i="5"/>
  <c r="G147" i="5"/>
  <c r="H147" i="5"/>
  <c r="I147" i="5"/>
  <c r="J147" i="5"/>
  <c r="K147" i="5"/>
  <c r="L147" i="5"/>
  <c r="M147" i="5"/>
  <c r="N147" i="5"/>
  <c r="F148" i="5"/>
  <c r="G148" i="5"/>
  <c r="H148" i="5"/>
  <c r="I148" i="5"/>
  <c r="J148" i="5"/>
  <c r="L148" i="5"/>
  <c r="M148" i="5"/>
  <c r="N148" i="5"/>
  <c r="O148" i="5"/>
  <c r="P148" i="5"/>
  <c r="F149" i="5"/>
  <c r="G149" i="5"/>
  <c r="H149" i="5"/>
  <c r="I149" i="5"/>
  <c r="J149" i="5"/>
  <c r="K149" i="5"/>
  <c r="L149" i="5"/>
  <c r="M149" i="5"/>
  <c r="N149" i="5"/>
  <c r="O149" i="5"/>
  <c r="P149" i="5"/>
  <c r="F150" i="5"/>
  <c r="G150" i="5"/>
  <c r="H150" i="5"/>
  <c r="I150" i="5"/>
  <c r="J150" i="5"/>
  <c r="K150" i="5"/>
  <c r="L150" i="5"/>
  <c r="M150" i="5"/>
  <c r="N150" i="5"/>
  <c r="O150" i="5"/>
  <c r="P150" i="5"/>
  <c r="F151" i="5"/>
  <c r="G151" i="5"/>
  <c r="H151" i="5"/>
  <c r="I151" i="5"/>
  <c r="J151" i="5"/>
  <c r="K151" i="5"/>
  <c r="L151" i="5"/>
  <c r="M151" i="5"/>
  <c r="N151" i="5"/>
  <c r="O151" i="5"/>
  <c r="P151" i="5"/>
  <c r="F152" i="5"/>
  <c r="G152" i="5"/>
  <c r="H152" i="5"/>
  <c r="I152" i="5"/>
  <c r="J152" i="5"/>
  <c r="K152" i="5"/>
  <c r="L152" i="5"/>
  <c r="M152" i="5"/>
  <c r="N152" i="5"/>
  <c r="O152" i="5"/>
  <c r="P152" i="5"/>
  <c r="F153" i="5"/>
  <c r="G153" i="5"/>
  <c r="H153" i="5"/>
  <c r="I153" i="5"/>
  <c r="J153" i="5"/>
  <c r="K153" i="5"/>
  <c r="L153" i="5"/>
  <c r="M153" i="5"/>
  <c r="N153" i="5"/>
  <c r="O153" i="5"/>
  <c r="P153" i="5"/>
  <c r="E147" i="5"/>
  <c r="E148" i="5"/>
  <c r="E149" i="5"/>
  <c r="E150" i="5"/>
  <c r="E151" i="5"/>
  <c r="E152" i="5"/>
  <c r="E153" i="5"/>
  <c r="E146" i="5"/>
  <c r="F136" i="5"/>
  <c r="G136" i="5"/>
  <c r="H136" i="5"/>
  <c r="I136" i="5"/>
  <c r="J136" i="5"/>
  <c r="K136" i="5"/>
  <c r="L136" i="5"/>
  <c r="M136" i="5"/>
  <c r="N136" i="5"/>
  <c r="O136" i="5"/>
  <c r="P136" i="5"/>
  <c r="E136" i="5"/>
  <c r="F140" i="5"/>
  <c r="G140" i="5"/>
  <c r="H140" i="5"/>
  <c r="I140" i="5"/>
  <c r="J140" i="5"/>
  <c r="K140" i="5"/>
  <c r="L140" i="5"/>
  <c r="M140" i="5"/>
  <c r="N140" i="5"/>
  <c r="O140" i="5"/>
  <c r="P140" i="5"/>
  <c r="F141" i="5"/>
  <c r="G141" i="5"/>
  <c r="H141" i="5"/>
  <c r="I141" i="5"/>
  <c r="J141" i="5"/>
  <c r="K141" i="5"/>
  <c r="L141" i="5"/>
  <c r="M141" i="5"/>
  <c r="N141" i="5"/>
  <c r="O141" i="5"/>
  <c r="P141" i="5"/>
  <c r="E141" i="5"/>
  <c r="E140" i="5"/>
  <c r="K113" i="5"/>
  <c r="L113" i="5"/>
  <c r="M113" i="5"/>
  <c r="N113" i="5"/>
  <c r="O113" i="5"/>
  <c r="P113" i="5"/>
  <c r="K114" i="5"/>
  <c r="L114" i="5"/>
  <c r="M114" i="5"/>
  <c r="N114" i="5"/>
  <c r="O114" i="5"/>
  <c r="P114" i="5"/>
  <c r="K115" i="5"/>
  <c r="L115" i="5"/>
  <c r="M115" i="5"/>
  <c r="N115" i="5"/>
  <c r="O115" i="5"/>
  <c r="P115" i="5"/>
  <c r="K116" i="5"/>
  <c r="L116" i="5"/>
  <c r="M116" i="5"/>
  <c r="N116" i="5"/>
  <c r="O116" i="5"/>
  <c r="P116" i="5"/>
  <c r="K118" i="5"/>
  <c r="L118" i="5"/>
  <c r="M118" i="5"/>
  <c r="N118" i="5"/>
  <c r="O118" i="5"/>
  <c r="P118" i="5"/>
  <c r="K119" i="5"/>
  <c r="L119" i="5"/>
  <c r="M119" i="5"/>
  <c r="N119" i="5"/>
  <c r="O119" i="5"/>
  <c r="P119" i="5"/>
  <c r="K120" i="5"/>
  <c r="L120" i="5"/>
  <c r="M120" i="5"/>
  <c r="N120" i="5"/>
  <c r="O120" i="5"/>
  <c r="P120" i="5"/>
  <c r="K121" i="5"/>
  <c r="L121" i="5"/>
  <c r="M121" i="5"/>
  <c r="N121" i="5"/>
  <c r="O121" i="5"/>
  <c r="P121" i="5"/>
  <c r="F113" i="5"/>
  <c r="G113" i="5"/>
  <c r="H113" i="5"/>
  <c r="I113" i="5"/>
  <c r="J113" i="5"/>
  <c r="F114" i="5"/>
  <c r="G114" i="5"/>
  <c r="H114" i="5"/>
  <c r="I114" i="5"/>
  <c r="J114" i="5"/>
  <c r="F115" i="5"/>
  <c r="G115" i="5"/>
  <c r="H115" i="5"/>
  <c r="I115" i="5"/>
  <c r="J115" i="5"/>
  <c r="F116" i="5"/>
  <c r="G116" i="5"/>
  <c r="H116" i="5"/>
  <c r="I116" i="5"/>
  <c r="J116" i="5"/>
  <c r="F117" i="5"/>
  <c r="G117" i="5"/>
  <c r="H117" i="5"/>
  <c r="I117" i="5"/>
  <c r="J117" i="5"/>
  <c r="F118" i="5"/>
  <c r="G118" i="5"/>
  <c r="H118" i="5"/>
  <c r="I118" i="5"/>
  <c r="J118" i="5"/>
  <c r="F119" i="5"/>
  <c r="G119" i="5"/>
  <c r="H119" i="5"/>
  <c r="I119" i="5"/>
  <c r="J119" i="5"/>
  <c r="F120" i="5"/>
  <c r="G120" i="5"/>
  <c r="H120" i="5"/>
  <c r="I120" i="5"/>
  <c r="J120" i="5"/>
  <c r="F121" i="5"/>
  <c r="G121" i="5"/>
  <c r="H121" i="5"/>
  <c r="I121" i="5"/>
  <c r="J121" i="5"/>
  <c r="E114" i="5"/>
  <c r="E115" i="5"/>
  <c r="E116" i="5"/>
  <c r="E117" i="5"/>
  <c r="E118" i="5"/>
  <c r="E119" i="5"/>
  <c r="E120" i="5"/>
  <c r="E121" i="5"/>
  <c r="E113" i="5"/>
  <c r="F123" i="5"/>
  <c r="G123" i="5"/>
  <c r="H123" i="5"/>
  <c r="I123" i="5"/>
  <c r="J123" i="5"/>
  <c r="K123" i="5"/>
  <c r="L123" i="5"/>
  <c r="M123" i="5"/>
  <c r="N123" i="5"/>
  <c r="O123" i="5"/>
  <c r="P123" i="5"/>
  <c r="E123" i="5"/>
  <c r="K91" i="5"/>
  <c r="L91" i="5"/>
  <c r="M91" i="5"/>
  <c r="N91" i="5"/>
  <c r="O91" i="5"/>
  <c r="P91" i="5"/>
  <c r="K85" i="5"/>
  <c r="L85" i="5"/>
  <c r="M85" i="5"/>
  <c r="N85" i="5"/>
  <c r="O85" i="5"/>
  <c r="P85" i="5"/>
  <c r="K86" i="5"/>
  <c r="L86" i="5"/>
  <c r="M86" i="5"/>
  <c r="N86" i="5"/>
  <c r="O86" i="5"/>
  <c r="P86" i="5"/>
  <c r="K87" i="5"/>
  <c r="L87" i="5"/>
  <c r="M87" i="5"/>
  <c r="N87" i="5"/>
  <c r="O87" i="5"/>
  <c r="P87" i="5"/>
  <c r="K88" i="5"/>
  <c r="L88" i="5"/>
  <c r="M88" i="5"/>
  <c r="N88" i="5"/>
  <c r="O88" i="5"/>
  <c r="P88" i="5"/>
  <c r="K89" i="5"/>
  <c r="L89" i="5"/>
  <c r="M89" i="5"/>
  <c r="N89" i="5"/>
  <c r="O89" i="5"/>
  <c r="P89" i="5"/>
  <c r="G85" i="5"/>
  <c r="H85" i="5"/>
  <c r="I85" i="5"/>
  <c r="J85" i="5"/>
  <c r="G86" i="5"/>
  <c r="H86" i="5"/>
  <c r="I86" i="5"/>
  <c r="J86" i="5"/>
  <c r="G87" i="5"/>
  <c r="H87" i="5"/>
  <c r="I87" i="5"/>
  <c r="J87" i="5"/>
  <c r="G88" i="5"/>
  <c r="H88" i="5"/>
  <c r="I88" i="5"/>
  <c r="J88" i="5"/>
  <c r="G89" i="5"/>
  <c r="H89" i="5"/>
  <c r="I89" i="5"/>
  <c r="J89" i="5"/>
  <c r="G90" i="5"/>
  <c r="H90" i="5"/>
  <c r="I90" i="5"/>
  <c r="J90" i="5"/>
  <c r="G91" i="5"/>
  <c r="H91" i="5"/>
  <c r="I91" i="5"/>
  <c r="J91" i="5"/>
  <c r="F85" i="5"/>
  <c r="F89" i="5"/>
  <c r="F90" i="5"/>
  <c r="F91" i="5"/>
  <c r="F88" i="5"/>
  <c r="F86" i="5"/>
  <c r="K78" i="5"/>
  <c r="L78" i="5"/>
  <c r="M78" i="5"/>
  <c r="N78" i="5"/>
  <c r="O78" i="5"/>
  <c r="P78" i="5"/>
  <c r="K79" i="5"/>
  <c r="L79" i="5"/>
  <c r="M79" i="5"/>
  <c r="N79" i="5"/>
  <c r="O79" i="5"/>
  <c r="P79" i="5"/>
  <c r="K80" i="5"/>
  <c r="L80" i="5"/>
  <c r="M80" i="5"/>
  <c r="N80" i="5"/>
  <c r="O80" i="5"/>
  <c r="P80" i="5"/>
  <c r="K81" i="5"/>
  <c r="L81" i="5"/>
  <c r="M81" i="5"/>
  <c r="N81" i="5"/>
  <c r="O81" i="5"/>
  <c r="P81" i="5"/>
  <c r="F62" i="5"/>
  <c r="G62" i="5"/>
  <c r="H62" i="5"/>
  <c r="I62" i="5"/>
  <c r="J62" i="5"/>
  <c r="F77" i="5"/>
  <c r="G77" i="5"/>
  <c r="H77" i="5"/>
  <c r="I77" i="5"/>
  <c r="J77" i="5"/>
  <c r="F78" i="5"/>
  <c r="G78" i="5"/>
  <c r="H78" i="5"/>
  <c r="I78" i="5"/>
  <c r="J78" i="5"/>
  <c r="F79" i="5"/>
  <c r="G79" i="5"/>
  <c r="H79" i="5"/>
  <c r="I79" i="5"/>
  <c r="J79" i="5"/>
  <c r="F80" i="5"/>
  <c r="G80" i="5"/>
  <c r="H80" i="5"/>
  <c r="I80" i="5"/>
  <c r="J80" i="5"/>
  <c r="F81" i="5"/>
  <c r="G81" i="5"/>
  <c r="H81" i="5"/>
  <c r="I81" i="5"/>
  <c r="J81" i="5"/>
  <c r="E77" i="5"/>
  <c r="E78" i="5"/>
  <c r="E79" i="5"/>
  <c r="E80" i="5"/>
  <c r="E81" i="5"/>
  <c r="E62" i="5"/>
  <c r="F61" i="5"/>
  <c r="G61" i="5"/>
  <c r="H61" i="5"/>
  <c r="I61" i="5"/>
  <c r="J61" i="5"/>
  <c r="K61" i="5"/>
  <c r="L61" i="5"/>
  <c r="M61" i="5"/>
  <c r="N61" i="5"/>
  <c r="O61" i="5"/>
  <c r="P61" i="5"/>
  <c r="E61" i="5"/>
  <c r="F40" i="5"/>
  <c r="G40" i="5"/>
  <c r="H40" i="5"/>
  <c r="I40" i="5"/>
  <c r="J40" i="5"/>
  <c r="K40" i="5"/>
  <c r="L40" i="5"/>
  <c r="M40" i="5"/>
  <c r="N40" i="5"/>
  <c r="O40" i="5"/>
  <c r="P40" i="5"/>
  <c r="F41" i="5"/>
  <c r="G41" i="5"/>
  <c r="H41" i="5"/>
  <c r="I41" i="5"/>
  <c r="J41" i="5"/>
  <c r="K41" i="5"/>
  <c r="L41" i="5"/>
  <c r="M41" i="5"/>
  <c r="N41" i="5"/>
  <c r="O41" i="5"/>
  <c r="P41" i="5"/>
  <c r="F42" i="5"/>
  <c r="G42" i="5"/>
  <c r="H42" i="5"/>
  <c r="I42" i="5"/>
  <c r="J42" i="5"/>
  <c r="K42" i="5"/>
  <c r="L42" i="5"/>
  <c r="M42" i="5"/>
  <c r="N42" i="5"/>
  <c r="O42" i="5"/>
  <c r="P42" i="5"/>
  <c r="F43" i="5"/>
  <c r="G43" i="5"/>
  <c r="H43" i="5"/>
  <c r="I43" i="5"/>
  <c r="J43" i="5"/>
  <c r="K43" i="5"/>
  <c r="L43" i="5"/>
  <c r="M43" i="5"/>
  <c r="N43" i="5"/>
  <c r="O43" i="5"/>
  <c r="P43" i="5"/>
  <c r="F44" i="5"/>
  <c r="G44" i="5"/>
  <c r="H44" i="5"/>
  <c r="I44" i="5"/>
  <c r="J44" i="5"/>
  <c r="K44" i="5"/>
  <c r="L44" i="5"/>
  <c r="M44" i="5"/>
  <c r="N44" i="5"/>
  <c r="O44" i="5"/>
  <c r="P44" i="5"/>
  <c r="F45" i="5"/>
  <c r="G45" i="5"/>
  <c r="H45" i="5"/>
  <c r="I45" i="5"/>
  <c r="J45" i="5"/>
  <c r="K45" i="5"/>
  <c r="L45" i="5"/>
  <c r="M45" i="5"/>
  <c r="N45" i="5"/>
  <c r="O45" i="5"/>
  <c r="P45" i="5"/>
  <c r="F46" i="5"/>
  <c r="G46" i="5"/>
  <c r="H46" i="5"/>
  <c r="I46" i="5"/>
  <c r="J46" i="5"/>
  <c r="K46" i="5"/>
  <c r="L46" i="5"/>
  <c r="M46" i="5"/>
  <c r="N46" i="5"/>
  <c r="O46" i="5"/>
  <c r="P46" i="5"/>
  <c r="F47" i="5"/>
  <c r="G47" i="5"/>
  <c r="H47" i="5"/>
  <c r="I47" i="5"/>
  <c r="J47" i="5"/>
  <c r="K47" i="5"/>
  <c r="L47" i="5"/>
  <c r="M47" i="5"/>
  <c r="N47" i="5"/>
  <c r="O47" i="5"/>
  <c r="P47" i="5"/>
  <c r="F48" i="5"/>
  <c r="G48" i="5"/>
  <c r="H48" i="5"/>
  <c r="I48" i="5"/>
  <c r="J48" i="5"/>
  <c r="K48" i="5"/>
  <c r="L48" i="5"/>
  <c r="M48" i="5"/>
  <c r="N48" i="5"/>
  <c r="O48" i="5"/>
  <c r="P48" i="5"/>
  <c r="F49" i="5"/>
  <c r="G49" i="5"/>
  <c r="H49" i="5"/>
  <c r="I49" i="5"/>
  <c r="J49" i="5"/>
  <c r="K49" i="5"/>
  <c r="L49" i="5"/>
  <c r="M49" i="5"/>
  <c r="N49" i="5"/>
  <c r="O49" i="5"/>
  <c r="P49" i="5"/>
  <c r="F50" i="5"/>
  <c r="G50" i="5"/>
  <c r="H50" i="5"/>
  <c r="I50" i="5"/>
  <c r="J50" i="5"/>
  <c r="K50" i="5"/>
  <c r="L50" i="5"/>
  <c r="M50" i="5"/>
  <c r="N50" i="5"/>
  <c r="O50" i="5"/>
  <c r="P50" i="5"/>
  <c r="F51" i="5"/>
  <c r="G51" i="5"/>
  <c r="H51" i="5"/>
  <c r="I51" i="5"/>
  <c r="J51" i="5"/>
  <c r="K51" i="5"/>
  <c r="L51" i="5"/>
  <c r="M51" i="5"/>
  <c r="N51" i="5"/>
  <c r="O51" i="5"/>
  <c r="P51" i="5"/>
  <c r="F52" i="5"/>
  <c r="G52" i="5"/>
  <c r="H52" i="5"/>
  <c r="I52" i="5"/>
  <c r="J52" i="5"/>
  <c r="K52" i="5"/>
  <c r="L52" i="5"/>
  <c r="M52" i="5"/>
  <c r="N52" i="5"/>
  <c r="O52" i="5"/>
  <c r="P52" i="5"/>
  <c r="E45" i="5"/>
  <c r="E44" i="5"/>
  <c r="E43" i="5"/>
  <c r="E41" i="5"/>
  <c r="E47" i="5"/>
  <c r="E48" i="5"/>
  <c r="E49" i="5"/>
  <c r="E50" i="5"/>
  <c r="E51" i="5"/>
  <c r="E52" i="5"/>
  <c r="E46" i="5"/>
  <c r="E42" i="5"/>
  <c r="E40" i="5"/>
  <c r="F28" i="5"/>
  <c r="G28" i="5"/>
  <c r="H28" i="5"/>
  <c r="I28" i="5"/>
  <c r="J28" i="5"/>
  <c r="K28" i="5"/>
  <c r="L28" i="5"/>
  <c r="M28" i="5"/>
  <c r="N28" i="5"/>
  <c r="O28" i="5"/>
  <c r="P28" i="5"/>
  <c r="E28" i="5"/>
  <c r="F25" i="5"/>
  <c r="G25" i="5"/>
  <c r="H25" i="5"/>
  <c r="I25" i="5"/>
  <c r="J25" i="5"/>
  <c r="K25" i="5"/>
  <c r="L25" i="5"/>
  <c r="M25" i="5"/>
  <c r="N25" i="5"/>
  <c r="O25" i="5"/>
  <c r="P25" i="5"/>
  <c r="F26" i="5"/>
  <c r="G26" i="5"/>
  <c r="H26" i="5"/>
  <c r="I26" i="5"/>
  <c r="J26" i="5"/>
  <c r="K26" i="5"/>
  <c r="L26" i="5"/>
  <c r="M26" i="5"/>
  <c r="N26" i="5"/>
  <c r="O26" i="5"/>
  <c r="P26" i="5"/>
  <c r="F27" i="5"/>
  <c r="G27" i="5"/>
  <c r="H27" i="5"/>
  <c r="I27" i="5"/>
  <c r="J27" i="5"/>
  <c r="K27" i="5"/>
  <c r="L27" i="5"/>
  <c r="M27" i="5"/>
  <c r="N27" i="5"/>
  <c r="O27" i="5"/>
  <c r="P27" i="5"/>
  <c r="E26" i="5"/>
  <c r="E27" i="5"/>
  <c r="E25" i="5"/>
  <c r="F23" i="5"/>
  <c r="G23" i="5"/>
  <c r="H23" i="5"/>
  <c r="I23" i="5"/>
  <c r="J23" i="5"/>
  <c r="K23" i="5"/>
  <c r="L23" i="5"/>
  <c r="M23" i="5"/>
  <c r="N23" i="5"/>
  <c r="O23" i="5"/>
  <c r="P23" i="5"/>
  <c r="E23" i="5"/>
  <c r="F19" i="5"/>
  <c r="G19" i="5"/>
  <c r="H19" i="5"/>
  <c r="I19" i="5"/>
  <c r="J19" i="5"/>
  <c r="K19" i="5"/>
  <c r="L19" i="5"/>
  <c r="M19" i="5"/>
  <c r="N19" i="5"/>
  <c r="O19" i="5"/>
  <c r="P19" i="5"/>
  <c r="E19" i="5"/>
  <c r="F18" i="5"/>
  <c r="G18" i="5"/>
  <c r="H18" i="5"/>
  <c r="I18" i="5"/>
  <c r="J18" i="5"/>
  <c r="K18" i="5"/>
  <c r="L18" i="5"/>
  <c r="M18" i="5"/>
  <c r="N18" i="5"/>
  <c r="O18" i="5"/>
  <c r="P18" i="5"/>
  <c r="E18" i="5"/>
  <c r="F17" i="5"/>
  <c r="G17" i="5"/>
  <c r="H17" i="5"/>
  <c r="I17" i="5"/>
  <c r="J17" i="5"/>
  <c r="K17" i="5"/>
  <c r="L17" i="5"/>
  <c r="M17" i="5"/>
  <c r="N17" i="5"/>
  <c r="O17" i="5"/>
  <c r="P17" i="5"/>
  <c r="E17" i="5"/>
  <c r="F56" i="5"/>
  <c r="G56" i="5"/>
  <c r="H56" i="5"/>
  <c r="I56" i="5"/>
  <c r="J56" i="5"/>
  <c r="K56" i="5"/>
  <c r="L56" i="5"/>
  <c r="M56" i="5"/>
  <c r="N56" i="5"/>
  <c r="O56" i="5"/>
  <c r="P56" i="5"/>
  <c r="F57" i="5"/>
  <c r="G57" i="5"/>
  <c r="H57" i="5"/>
  <c r="I57" i="5"/>
  <c r="J57" i="5"/>
  <c r="K57" i="5"/>
  <c r="L57" i="5"/>
  <c r="M57" i="5"/>
  <c r="N57" i="5"/>
  <c r="O57" i="5"/>
  <c r="P57" i="5"/>
  <c r="E57" i="5"/>
  <c r="E56" i="5"/>
  <c r="I83" i="5"/>
  <c r="F87" i="5"/>
  <c r="E87" i="5"/>
  <c r="E107" i="5"/>
  <c r="E108" i="5"/>
  <c r="F106" i="5"/>
  <c r="G106" i="5"/>
  <c r="H106" i="5"/>
  <c r="I106" i="5"/>
  <c r="J106" i="5"/>
  <c r="K106" i="5"/>
  <c r="L106" i="5"/>
  <c r="M106" i="5"/>
  <c r="N106" i="5"/>
  <c r="O106" i="5"/>
  <c r="P106" i="5"/>
  <c r="E106" i="5"/>
  <c r="F105" i="5"/>
  <c r="G105" i="5"/>
  <c r="H105" i="5"/>
  <c r="I105" i="5"/>
  <c r="J105" i="5"/>
  <c r="K105" i="5"/>
  <c r="L105" i="5"/>
  <c r="M105" i="5"/>
  <c r="N105" i="5"/>
  <c r="O105" i="5"/>
  <c r="P105" i="5"/>
  <c r="E105" i="5"/>
  <c r="M157" i="5"/>
  <c r="D160" i="5"/>
  <c r="C160" i="5"/>
  <c r="E157" i="5"/>
  <c r="F157" i="5"/>
  <c r="G157" i="5"/>
  <c r="H157" i="5"/>
  <c r="I157" i="5"/>
  <c r="J157" i="5"/>
  <c r="K157" i="5"/>
  <c r="L157" i="5"/>
  <c r="N157" i="5"/>
  <c r="O157" i="5"/>
  <c r="P157" i="5"/>
  <c r="D161" i="5"/>
  <c r="C161" i="5"/>
  <c r="D159" i="5"/>
  <c r="C159" i="5"/>
  <c r="E163" i="5"/>
  <c r="F163" i="5"/>
  <c r="G163" i="5"/>
  <c r="H163" i="5"/>
  <c r="I163" i="5"/>
  <c r="J163" i="5"/>
  <c r="K163" i="5"/>
  <c r="L163" i="5"/>
  <c r="M163" i="5"/>
  <c r="N163" i="5"/>
  <c r="O163" i="5"/>
  <c r="P163" i="5"/>
  <c r="C165" i="5"/>
  <c r="C167" i="5"/>
  <c r="D167" i="5"/>
  <c r="C168" i="5"/>
  <c r="D168" i="5"/>
  <c r="C169" i="5"/>
  <c r="D169" i="5"/>
  <c r="C170" i="5"/>
  <c r="D170" i="5"/>
  <c r="D166" i="5"/>
  <c r="C166" i="5"/>
  <c r="D165" i="5"/>
  <c r="C176" i="5"/>
  <c r="D176" i="5"/>
  <c r="C177" i="5"/>
  <c r="D177" i="5"/>
  <c r="C178" i="5"/>
  <c r="D178" i="5"/>
  <c r="D175" i="5"/>
  <c r="C175" i="5"/>
  <c r="D174" i="5"/>
  <c r="C174" i="5"/>
  <c r="E172" i="5"/>
  <c r="F172" i="5"/>
  <c r="G172" i="5"/>
  <c r="H172" i="5"/>
  <c r="I172" i="5"/>
  <c r="J172" i="5"/>
  <c r="K172" i="5"/>
  <c r="L172" i="5"/>
  <c r="M172" i="5"/>
  <c r="N172" i="5"/>
  <c r="O172" i="5"/>
  <c r="P172" i="5"/>
  <c r="D208" i="5"/>
  <c r="D202" i="5"/>
  <c r="D200" i="5"/>
  <c r="D184" i="5"/>
  <c r="C184" i="5"/>
  <c r="C185" i="5"/>
  <c r="D185" i="5"/>
  <c r="C200" i="5"/>
  <c r="C201" i="5"/>
  <c r="D201" i="5"/>
  <c r="C202" i="5"/>
  <c r="C203" i="5"/>
  <c r="D203" i="5"/>
  <c r="C204" i="5"/>
  <c r="D204" i="5"/>
  <c r="C205" i="5"/>
  <c r="D205" i="5"/>
  <c r="C206" i="5"/>
  <c r="D206" i="5"/>
  <c r="C207" i="5"/>
  <c r="D207" i="5"/>
  <c r="C208" i="5"/>
  <c r="D183" i="5"/>
  <c r="C183" i="5"/>
  <c r="D182" i="5"/>
  <c r="C182" i="5"/>
  <c r="D213" i="5"/>
  <c r="C213" i="5"/>
  <c r="D212" i="5"/>
  <c r="C212" i="5"/>
  <c r="C218" i="5"/>
  <c r="E180" i="5"/>
  <c r="F180" i="5"/>
  <c r="G180" i="5"/>
  <c r="H180" i="5"/>
  <c r="I180" i="5"/>
  <c r="J180" i="5"/>
  <c r="K180" i="5"/>
  <c r="L180" i="5"/>
  <c r="M180" i="5"/>
  <c r="N180" i="5"/>
  <c r="O180" i="5"/>
  <c r="P180" i="5"/>
  <c r="E210" i="5"/>
  <c r="F210" i="5"/>
  <c r="G210" i="5"/>
  <c r="H210" i="5"/>
  <c r="I210" i="5"/>
  <c r="J210" i="5"/>
  <c r="K210" i="5"/>
  <c r="L210" i="5"/>
  <c r="M210" i="5"/>
  <c r="N210" i="5"/>
  <c r="O210" i="5"/>
  <c r="P210" i="5"/>
  <c r="E215" i="5"/>
  <c r="F215" i="5"/>
  <c r="G215" i="5"/>
  <c r="H215" i="5"/>
  <c r="I215" i="5"/>
  <c r="J215" i="5"/>
  <c r="K215" i="5"/>
  <c r="L215" i="5"/>
  <c r="M215" i="5"/>
  <c r="N215" i="5"/>
  <c r="O215" i="5"/>
  <c r="P215" i="5"/>
  <c r="D223" i="5"/>
  <c r="C223" i="5"/>
  <c r="D222" i="5"/>
  <c r="C222" i="5"/>
  <c r="D221" i="5"/>
  <c r="C221" i="5"/>
  <c r="D220" i="5"/>
  <c r="C220" i="5"/>
  <c r="D219" i="5"/>
  <c r="C219" i="5"/>
  <c r="D218" i="5"/>
  <c r="D217" i="5"/>
  <c r="C217" i="5"/>
  <c r="E225" i="5"/>
  <c r="F225" i="5"/>
  <c r="G225" i="5"/>
  <c r="H225" i="5"/>
  <c r="I225" i="5"/>
  <c r="J225" i="5"/>
  <c r="K225" i="5"/>
  <c r="L225" i="5"/>
  <c r="M225" i="5"/>
  <c r="N225" i="5"/>
  <c r="O225" i="5"/>
  <c r="P225" i="5"/>
  <c r="C233" i="5"/>
  <c r="D233" i="5"/>
  <c r="D232" i="5"/>
  <c r="C232" i="5"/>
  <c r="D231" i="5"/>
  <c r="C231" i="5"/>
  <c r="D230" i="5"/>
  <c r="C230" i="5"/>
  <c r="D229" i="5"/>
  <c r="C229" i="5"/>
  <c r="D228" i="5"/>
  <c r="C228" i="5"/>
  <c r="D227" i="5"/>
  <c r="C227" i="5"/>
  <c r="D240" i="5"/>
  <c r="C240" i="5"/>
  <c r="D241" i="5"/>
  <c r="C241" i="5"/>
  <c r="D242" i="5"/>
  <c r="C242" i="5"/>
  <c r="E235" i="5"/>
  <c r="F235" i="5"/>
  <c r="G235" i="5"/>
  <c r="H235" i="5"/>
  <c r="I235" i="5"/>
  <c r="J235" i="5"/>
  <c r="K235" i="5"/>
  <c r="L235" i="5"/>
  <c r="N235" i="5"/>
  <c r="O235" i="5"/>
  <c r="P235" i="5"/>
  <c r="D239" i="5"/>
  <c r="C239" i="5"/>
  <c r="D238" i="5"/>
  <c r="C238" i="5"/>
  <c r="D237" i="5"/>
  <c r="C237" i="5"/>
  <c r="D246" i="5"/>
  <c r="C247" i="5"/>
  <c r="D247" i="5"/>
  <c r="C263" i="5"/>
  <c r="D263" i="5"/>
  <c r="C264" i="5"/>
  <c r="D264" i="5"/>
  <c r="C265" i="5"/>
  <c r="D265" i="5"/>
  <c r="C246" i="5"/>
  <c r="E267" i="5"/>
  <c r="F267" i="5"/>
  <c r="G267" i="5"/>
  <c r="H267" i="5"/>
  <c r="I267" i="5"/>
  <c r="J267" i="5"/>
  <c r="K267" i="5"/>
  <c r="L267" i="5"/>
  <c r="M267" i="5"/>
  <c r="N267" i="5"/>
  <c r="O267" i="5"/>
  <c r="P267" i="5"/>
  <c r="C270" i="5"/>
  <c r="D270" i="5"/>
  <c r="C271" i="5"/>
  <c r="D271" i="5"/>
  <c r="C272" i="5"/>
  <c r="D272" i="5"/>
  <c r="C273" i="5"/>
  <c r="D273" i="5"/>
  <c r="C274" i="5"/>
  <c r="D274" i="5"/>
  <c r="C275" i="5"/>
  <c r="D275" i="5"/>
  <c r="C276" i="5"/>
  <c r="D276" i="5"/>
  <c r="C277" i="5"/>
  <c r="D277" i="5"/>
  <c r="C278" i="5"/>
  <c r="D278" i="5"/>
  <c r="C279" i="5"/>
  <c r="D279" i="5"/>
  <c r="C280" i="5"/>
  <c r="D280" i="5"/>
  <c r="D269" i="5"/>
  <c r="C269" i="5"/>
  <c r="D282" i="5"/>
  <c r="C282" i="5"/>
  <c r="E284" i="5"/>
  <c r="F284" i="5"/>
  <c r="G284" i="5"/>
  <c r="H284" i="5"/>
  <c r="I284" i="5"/>
  <c r="J284" i="5"/>
  <c r="K284" i="5"/>
  <c r="L284" i="5"/>
  <c r="M284" i="5"/>
  <c r="N284" i="5"/>
  <c r="O284" i="5"/>
  <c r="P284" i="5"/>
  <c r="E290" i="5"/>
  <c r="F290" i="5"/>
  <c r="G290" i="5"/>
  <c r="H290" i="5"/>
  <c r="I290" i="5"/>
  <c r="J290" i="5"/>
  <c r="K290" i="5"/>
  <c r="L290" i="5"/>
  <c r="M290" i="5"/>
  <c r="N290" i="5"/>
  <c r="O290" i="5"/>
  <c r="P290" i="5"/>
  <c r="D287" i="5"/>
  <c r="C287" i="5"/>
  <c r="D286" i="5"/>
  <c r="C286" i="5"/>
  <c r="C295" i="5"/>
  <c r="D295" i="5"/>
  <c r="C296" i="5"/>
  <c r="D296" i="5"/>
  <c r="C297" i="5"/>
  <c r="D297" i="5"/>
  <c r="C298" i="5"/>
  <c r="D298" i="5"/>
  <c r="C299" i="5"/>
  <c r="D299" i="5"/>
  <c r="D294" i="5"/>
  <c r="C294" i="5"/>
  <c r="D293" i="5"/>
  <c r="C293" i="5"/>
  <c r="D292" i="5"/>
  <c r="C292" i="5"/>
  <c r="E350" i="5"/>
  <c r="F350" i="5"/>
  <c r="G350" i="5"/>
  <c r="H350" i="5"/>
  <c r="I350" i="5"/>
  <c r="J350" i="5"/>
  <c r="K350" i="5"/>
  <c r="L350" i="5"/>
  <c r="M350" i="5"/>
  <c r="N350" i="5"/>
  <c r="O350" i="5"/>
  <c r="P350" i="5"/>
  <c r="P345" i="5"/>
  <c r="E345" i="5"/>
  <c r="F345" i="5"/>
  <c r="G345" i="5"/>
  <c r="H345" i="5"/>
  <c r="I345" i="5"/>
  <c r="J345" i="5"/>
  <c r="K345" i="5"/>
  <c r="L345" i="5"/>
  <c r="M345" i="5"/>
  <c r="N345" i="5"/>
  <c r="O345" i="5"/>
  <c r="O340" i="5"/>
  <c r="P340" i="5"/>
  <c r="E340" i="5"/>
  <c r="F340" i="5"/>
  <c r="G340" i="5"/>
  <c r="H340" i="5"/>
  <c r="I340" i="5"/>
  <c r="J340" i="5"/>
  <c r="K340" i="5"/>
  <c r="L340" i="5"/>
  <c r="M340" i="5"/>
  <c r="N340" i="5"/>
  <c r="E333" i="5"/>
  <c r="F333" i="5"/>
  <c r="G333" i="5"/>
  <c r="H333" i="5"/>
  <c r="I333" i="5"/>
  <c r="J333" i="5"/>
  <c r="K333" i="5"/>
  <c r="L333" i="5"/>
  <c r="M333" i="5"/>
  <c r="N333" i="5"/>
  <c r="O333" i="5"/>
  <c r="P333" i="5"/>
  <c r="L326" i="5"/>
  <c r="M326" i="5"/>
  <c r="N326" i="5"/>
  <c r="O326" i="5"/>
  <c r="P326" i="5"/>
  <c r="K319" i="5"/>
  <c r="L319" i="5"/>
  <c r="M319" i="5"/>
  <c r="N319" i="5"/>
  <c r="O319" i="5"/>
  <c r="P319" i="5"/>
  <c r="K303" i="5"/>
  <c r="E303" i="5"/>
  <c r="F303" i="5"/>
  <c r="G303" i="5"/>
  <c r="H303" i="5"/>
  <c r="I303" i="5"/>
  <c r="J303" i="5"/>
  <c r="L303" i="5"/>
  <c r="M303" i="5"/>
  <c r="N303" i="5"/>
  <c r="O303" i="5"/>
  <c r="P303" i="5"/>
  <c r="C306" i="5"/>
  <c r="D306" i="5"/>
  <c r="C322" i="5"/>
  <c r="D322" i="5"/>
  <c r="D321" i="5"/>
  <c r="C321" i="5"/>
  <c r="D305" i="5"/>
  <c r="C305" i="5"/>
  <c r="D324" i="5"/>
  <c r="C324" i="5"/>
  <c r="C329" i="5"/>
  <c r="D329" i="5"/>
  <c r="C330" i="5"/>
  <c r="D330" i="5"/>
  <c r="C331" i="5"/>
  <c r="D331" i="5"/>
  <c r="D328" i="5"/>
  <c r="C328" i="5"/>
  <c r="D338" i="5"/>
  <c r="C338" i="5"/>
  <c r="D336" i="5"/>
  <c r="C336" i="5"/>
  <c r="D335" i="5"/>
  <c r="C335" i="5"/>
  <c r="D343" i="5"/>
  <c r="C343" i="5"/>
  <c r="D342" i="5"/>
  <c r="C342" i="5"/>
  <c r="D348" i="5"/>
  <c r="C348" i="5"/>
  <c r="D347" i="5"/>
  <c r="C347" i="5"/>
  <c r="C354" i="5"/>
  <c r="D354" i="5"/>
  <c r="C355" i="5"/>
  <c r="D355" i="5"/>
  <c r="D352" i="5"/>
  <c r="D353" i="5"/>
  <c r="C353" i="5"/>
  <c r="C352" i="5"/>
  <c r="B237" i="5" l="1"/>
  <c r="E110" i="5"/>
  <c r="N110" i="5"/>
  <c r="B212" i="5"/>
  <c r="M110" i="5"/>
  <c r="D284" i="5"/>
  <c r="C244" i="5"/>
  <c r="D244" i="5"/>
  <c r="O15" i="5"/>
  <c r="D210" i="5"/>
  <c r="B218" i="5"/>
  <c r="B348" i="5"/>
  <c r="C333" i="5"/>
  <c r="B242" i="5"/>
  <c r="B294" i="5"/>
  <c r="B342" i="5"/>
  <c r="B335" i="5"/>
  <c r="B331" i="5"/>
  <c r="B329" i="5"/>
  <c r="D303" i="5"/>
  <c r="B306" i="5"/>
  <c r="B298" i="5"/>
  <c r="B229" i="5"/>
  <c r="B207" i="5"/>
  <c r="B205" i="5"/>
  <c r="B200" i="5"/>
  <c r="D163" i="5"/>
  <c r="B161" i="5"/>
  <c r="O59" i="5"/>
  <c r="K59" i="5"/>
  <c r="G59" i="5"/>
  <c r="B265" i="5"/>
  <c r="B263" i="5"/>
  <c r="B228" i="5"/>
  <c r="B217" i="5"/>
  <c r="B219" i="5"/>
  <c r="B182" i="5"/>
  <c r="B208" i="5"/>
  <c r="B159" i="5"/>
  <c r="P301" i="5"/>
  <c r="C326" i="5"/>
  <c r="L301" i="5"/>
  <c r="B241" i="5"/>
  <c r="D350" i="5"/>
  <c r="B354" i="5"/>
  <c r="J301" i="5"/>
  <c r="F301" i="5"/>
  <c r="B297" i="5"/>
  <c r="B295" i="5"/>
  <c r="B287" i="5"/>
  <c r="B279" i="5"/>
  <c r="B271" i="5"/>
  <c r="I155" i="5"/>
  <c r="E155" i="5"/>
  <c r="C284" i="5"/>
  <c r="B201" i="5"/>
  <c r="B330" i="5"/>
  <c r="D319" i="5"/>
  <c r="K301" i="5"/>
  <c r="B233" i="5"/>
  <c r="B178" i="5"/>
  <c r="C163" i="5"/>
  <c r="N59" i="5"/>
  <c r="F59" i="5"/>
  <c r="B353" i="5"/>
  <c r="B355" i="5"/>
  <c r="B347" i="5"/>
  <c r="N301" i="5"/>
  <c r="B282" i="5"/>
  <c r="B280" i="5"/>
  <c r="B272" i="5"/>
  <c r="B240" i="5"/>
  <c r="B221" i="5"/>
  <c r="B206" i="5"/>
  <c r="B185" i="5"/>
  <c r="B170" i="5"/>
  <c r="H155" i="5"/>
  <c r="B160" i="5"/>
  <c r="E59" i="5"/>
  <c r="M59" i="5"/>
  <c r="I59" i="5"/>
  <c r="B352" i="5"/>
  <c r="D326" i="5"/>
  <c r="O301" i="5"/>
  <c r="G301" i="5"/>
  <c r="C290" i="5"/>
  <c r="D290" i="5"/>
  <c r="D215" i="5"/>
  <c r="B174" i="5"/>
  <c r="B176" i="5"/>
  <c r="J59" i="5"/>
  <c r="D345" i="5"/>
  <c r="C319" i="5"/>
  <c r="M301" i="5"/>
  <c r="H301" i="5"/>
  <c r="I301" i="5"/>
  <c r="E301" i="5"/>
  <c r="B293" i="5"/>
  <c r="B277" i="5"/>
  <c r="B275" i="5"/>
  <c r="B246" i="5"/>
  <c r="B238" i="5"/>
  <c r="C112" i="5"/>
  <c r="P59" i="5"/>
  <c r="L59" i="5"/>
  <c r="H59" i="5"/>
  <c r="G83" i="5"/>
  <c r="D340" i="5"/>
  <c r="D235" i="5"/>
  <c r="B239" i="5"/>
  <c r="B222" i="5"/>
  <c r="B202" i="5"/>
  <c r="G155" i="5"/>
  <c r="K83" i="5"/>
  <c r="B338" i="5"/>
  <c r="B305" i="5"/>
  <c r="B322" i="5"/>
  <c r="B292" i="5"/>
  <c r="B296" i="5"/>
  <c r="B286" i="5"/>
  <c r="B269" i="5"/>
  <c r="B278" i="5"/>
  <c r="B276" i="5"/>
  <c r="B247" i="5"/>
  <c r="J155" i="5"/>
  <c r="F155" i="5"/>
  <c r="B227" i="5"/>
  <c r="B230" i="5"/>
  <c r="C225" i="5"/>
  <c r="B220" i="5"/>
  <c r="B213" i="5"/>
  <c r="B204" i="5"/>
  <c r="D180" i="5"/>
  <c r="B166" i="5"/>
  <c r="B168" i="5"/>
  <c r="F38" i="5"/>
  <c r="J83" i="5"/>
  <c r="F144" i="5"/>
  <c r="C146" i="5"/>
  <c r="C345" i="5"/>
  <c r="C350" i="5"/>
  <c r="D225" i="5"/>
  <c r="N155" i="5"/>
  <c r="D146" i="5"/>
  <c r="B336" i="5"/>
  <c r="B328" i="5"/>
  <c r="B324" i="5"/>
  <c r="B321" i="5"/>
  <c r="D333" i="5"/>
  <c r="B299" i="5"/>
  <c r="B273" i="5"/>
  <c r="B270" i="5"/>
  <c r="B231" i="5"/>
  <c r="B223" i="5"/>
  <c r="C215" i="5"/>
  <c r="C210" i="5"/>
  <c r="B203" i="5"/>
  <c r="B184" i="5"/>
  <c r="B165" i="5"/>
  <c r="B169" i="5"/>
  <c r="B167" i="5"/>
  <c r="F83" i="5"/>
  <c r="H83" i="5"/>
  <c r="K155" i="5"/>
  <c r="C157" i="5"/>
  <c r="M155" i="5"/>
  <c r="P155" i="5"/>
  <c r="L155" i="5"/>
  <c r="B264" i="5"/>
  <c r="D157" i="5"/>
  <c r="O155" i="5"/>
  <c r="B175" i="5"/>
  <c r="D172" i="5"/>
  <c r="L83" i="5"/>
  <c r="E38" i="5"/>
  <c r="B177" i="5"/>
  <c r="C172" i="5"/>
  <c r="C180" i="5"/>
  <c r="B183" i="5"/>
  <c r="B232" i="5"/>
  <c r="C235" i="5"/>
  <c r="D267" i="5"/>
  <c r="B274" i="5"/>
  <c r="C267" i="5"/>
  <c r="B343" i="5"/>
  <c r="C340" i="5"/>
  <c r="C303" i="5"/>
  <c r="E144" i="5"/>
  <c r="G144" i="5"/>
  <c r="H144" i="5"/>
  <c r="I144" i="5"/>
  <c r="J144" i="5"/>
  <c r="K144" i="5"/>
  <c r="L144" i="5"/>
  <c r="M144" i="5"/>
  <c r="N144" i="5"/>
  <c r="O144" i="5"/>
  <c r="P144" i="5"/>
  <c r="E138" i="5"/>
  <c r="F138" i="5"/>
  <c r="G138" i="5"/>
  <c r="H138" i="5"/>
  <c r="I138" i="5"/>
  <c r="J138" i="5"/>
  <c r="K138" i="5"/>
  <c r="L138" i="5"/>
  <c r="M138" i="5"/>
  <c r="N138" i="5"/>
  <c r="O138" i="5"/>
  <c r="P138" i="5"/>
  <c r="M83" i="5"/>
  <c r="N83" i="5"/>
  <c r="E54" i="5"/>
  <c r="F54" i="5"/>
  <c r="G54" i="5"/>
  <c r="H54" i="5"/>
  <c r="I54" i="5"/>
  <c r="J54" i="5"/>
  <c r="G38" i="5"/>
  <c r="H38" i="5"/>
  <c r="I38" i="5"/>
  <c r="J38" i="5"/>
  <c r="K38" i="5"/>
  <c r="L38" i="5"/>
  <c r="M38" i="5"/>
  <c r="N38" i="5"/>
  <c r="O38" i="5"/>
  <c r="P38" i="5"/>
  <c r="E21" i="5"/>
  <c r="F21" i="5"/>
  <c r="G21" i="5"/>
  <c r="H21" i="5"/>
  <c r="I21" i="5"/>
  <c r="J21" i="5"/>
  <c r="L21" i="5"/>
  <c r="N21" i="5"/>
  <c r="P21" i="5"/>
  <c r="E15" i="5"/>
  <c r="F15" i="5"/>
  <c r="G15" i="5"/>
  <c r="H15" i="5"/>
  <c r="I15" i="5"/>
  <c r="J15" i="5"/>
  <c r="K15" i="5"/>
  <c r="O83" i="5"/>
  <c r="P83" i="5"/>
  <c r="D86" i="5"/>
  <c r="E86" i="5"/>
  <c r="E83" i="5" s="1"/>
  <c r="F110" i="5"/>
  <c r="G110" i="5"/>
  <c r="H110" i="5"/>
  <c r="I110" i="5"/>
  <c r="J110" i="5"/>
  <c r="K110" i="5"/>
  <c r="L110" i="5"/>
  <c r="O110" i="5"/>
  <c r="P110" i="5"/>
  <c r="F104" i="5"/>
  <c r="G104" i="5"/>
  <c r="H104" i="5"/>
  <c r="I104" i="5"/>
  <c r="J104" i="5"/>
  <c r="K104" i="5"/>
  <c r="L104" i="5"/>
  <c r="M104" i="5"/>
  <c r="N104" i="5"/>
  <c r="O104" i="5"/>
  <c r="P104" i="5"/>
  <c r="C105" i="5"/>
  <c r="C106" i="5"/>
  <c r="F107" i="5"/>
  <c r="G107" i="5"/>
  <c r="H107" i="5"/>
  <c r="I107" i="5"/>
  <c r="J107" i="5"/>
  <c r="K107" i="5"/>
  <c r="L107" i="5"/>
  <c r="M107" i="5"/>
  <c r="N107" i="5"/>
  <c r="O107" i="5"/>
  <c r="P107" i="5"/>
  <c r="E104" i="5"/>
  <c r="F99" i="5"/>
  <c r="G99" i="5"/>
  <c r="H99" i="5"/>
  <c r="I99" i="5"/>
  <c r="J99" i="5"/>
  <c r="K99" i="5"/>
  <c r="L99" i="5"/>
  <c r="M99" i="5"/>
  <c r="N99" i="5"/>
  <c r="O99" i="5"/>
  <c r="P99" i="5"/>
  <c r="F98" i="5"/>
  <c r="G98" i="5"/>
  <c r="H98" i="5"/>
  <c r="I98" i="5"/>
  <c r="J98" i="5"/>
  <c r="K98" i="5"/>
  <c r="L98" i="5"/>
  <c r="M98" i="5"/>
  <c r="N98" i="5"/>
  <c r="O98" i="5"/>
  <c r="P98" i="5"/>
  <c r="E99" i="5"/>
  <c r="E98" i="5"/>
  <c r="C100" i="5"/>
  <c r="D97" i="5"/>
  <c r="D100" i="5"/>
  <c r="D95" i="5"/>
  <c r="D88" i="5"/>
  <c r="D89" i="5"/>
  <c r="D90" i="5"/>
  <c r="D91" i="5"/>
  <c r="D85" i="5"/>
  <c r="D62" i="5"/>
  <c r="D77" i="5"/>
  <c r="D78" i="5"/>
  <c r="D79" i="5"/>
  <c r="D80" i="5"/>
  <c r="D81" i="5"/>
  <c r="D61" i="5"/>
  <c r="D57" i="5"/>
  <c r="K54" i="5"/>
  <c r="L54" i="5"/>
  <c r="M54" i="5"/>
  <c r="N54" i="5"/>
  <c r="O54" i="5"/>
  <c r="P54" i="5"/>
  <c r="D43" i="5"/>
  <c r="D41" i="5"/>
  <c r="D42" i="5"/>
  <c r="D44" i="5"/>
  <c r="D45" i="5"/>
  <c r="D46" i="5"/>
  <c r="D47" i="5"/>
  <c r="D48" i="5"/>
  <c r="D49" i="5"/>
  <c r="D50" i="5"/>
  <c r="D51" i="5"/>
  <c r="D52" i="5"/>
  <c r="D40" i="5"/>
  <c r="D34" i="5"/>
  <c r="D35" i="5"/>
  <c r="D36" i="5"/>
  <c r="D33" i="5"/>
  <c r="F32" i="5"/>
  <c r="F30" i="5" s="1"/>
  <c r="G32" i="5"/>
  <c r="G30" i="5" s="1"/>
  <c r="H32" i="5"/>
  <c r="H30" i="5" s="1"/>
  <c r="I32" i="5"/>
  <c r="I30" i="5" s="1"/>
  <c r="J32" i="5"/>
  <c r="J30" i="5" s="1"/>
  <c r="K32" i="5"/>
  <c r="K30" i="5" s="1"/>
  <c r="L32" i="5"/>
  <c r="L30" i="5" s="1"/>
  <c r="M32" i="5"/>
  <c r="M30" i="5" s="1"/>
  <c r="N32" i="5"/>
  <c r="N30" i="5" s="1"/>
  <c r="O32" i="5"/>
  <c r="O30" i="5" s="1"/>
  <c r="P32" i="5"/>
  <c r="P30" i="5" s="1"/>
  <c r="E32" i="5"/>
  <c r="E30" i="5" s="1"/>
  <c r="K21" i="5"/>
  <c r="M21" i="5"/>
  <c r="O21" i="5"/>
  <c r="D24" i="5"/>
  <c r="D25" i="5"/>
  <c r="D26" i="5"/>
  <c r="D27" i="5"/>
  <c r="D28" i="5"/>
  <c r="D23" i="5"/>
  <c r="D18" i="5"/>
  <c r="L15" i="5"/>
  <c r="M15" i="5"/>
  <c r="N15" i="5"/>
  <c r="P15" i="5"/>
  <c r="D19" i="5"/>
  <c r="C17" i="5"/>
  <c r="C18" i="5"/>
  <c r="C19" i="5"/>
  <c r="C23" i="5"/>
  <c r="C24" i="5"/>
  <c r="C25" i="5"/>
  <c r="B25" i="5" s="1"/>
  <c r="C26" i="5"/>
  <c r="B26" i="5" s="1"/>
  <c r="C27" i="5"/>
  <c r="B27" i="5" s="1"/>
  <c r="C28" i="5"/>
  <c r="C148" i="5"/>
  <c r="D148" i="5"/>
  <c r="C149" i="5"/>
  <c r="D149" i="5"/>
  <c r="C150" i="5"/>
  <c r="D150" i="5"/>
  <c r="C151" i="5"/>
  <c r="D151" i="5"/>
  <c r="C152" i="5"/>
  <c r="D152" i="5"/>
  <c r="C153" i="5"/>
  <c r="D153" i="5"/>
  <c r="D147" i="5"/>
  <c r="C147" i="5"/>
  <c r="C141" i="5"/>
  <c r="D141" i="5"/>
  <c r="D140" i="5"/>
  <c r="C140" i="5"/>
  <c r="D136" i="5"/>
  <c r="C136" i="5"/>
  <c r="C117" i="5"/>
  <c r="D117" i="5"/>
  <c r="C118" i="5"/>
  <c r="D118" i="5"/>
  <c r="C119" i="5"/>
  <c r="D119" i="5"/>
  <c r="C120" i="5"/>
  <c r="D120" i="5"/>
  <c r="C121" i="5"/>
  <c r="D121" i="5"/>
  <c r="C122" i="5"/>
  <c r="D122" i="5"/>
  <c r="C123" i="5"/>
  <c r="D123" i="5"/>
  <c r="D116" i="5"/>
  <c r="C116" i="5"/>
  <c r="D115" i="5"/>
  <c r="C115" i="5"/>
  <c r="D114" i="5"/>
  <c r="C114" i="5"/>
  <c r="D113" i="5"/>
  <c r="C113" i="5"/>
  <c r="D112" i="5"/>
  <c r="D108" i="5"/>
  <c r="C108" i="5"/>
  <c r="D106" i="5"/>
  <c r="D105" i="5"/>
  <c r="C97" i="5"/>
  <c r="C96" i="5"/>
  <c r="B96" i="5" s="1"/>
  <c r="C95" i="5"/>
  <c r="C88" i="5"/>
  <c r="C89" i="5"/>
  <c r="C90" i="5"/>
  <c r="C91" i="5"/>
  <c r="C87" i="5"/>
  <c r="C85" i="5"/>
  <c r="C80" i="5"/>
  <c r="C81" i="5"/>
  <c r="C77" i="5"/>
  <c r="C78" i="5"/>
  <c r="C79" i="5"/>
  <c r="C62" i="5"/>
  <c r="C61" i="5"/>
  <c r="C57" i="5"/>
  <c r="C56" i="5"/>
  <c r="C45" i="5"/>
  <c r="C46" i="5"/>
  <c r="C47" i="5"/>
  <c r="C48" i="5"/>
  <c r="C49" i="5"/>
  <c r="C50" i="5"/>
  <c r="C51" i="5"/>
  <c r="C52" i="5"/>
  <c r="C44" i="5"/>
  <c r="C43" i="5"/>
  <c r="C42" i="5"/>
  <c r="C41" i="5"/>
  <c r="C40" i="5"/>
  <c r="C36" i="5"/>
  <c r="C35" i="5"/>
  <c r="C34" i="5"/>
  <c r="C33" i="5"/>
  <c r="B319" i="5" l="1"/>
  <c r="B180" i="5"/>
  <c r="B210" i="5"/>
  <c r="B35" i="5"/>
  <c r="B51" i="5"/>
  <c r="D110" i="5"/>
  <c r="B340" i="5"/>
  <c r="B244" i="5"/>
  <c r="B108" i="5"/>
  <c r="E93" i="5"/>
  <c r="C104" i="5"/>
  <c r="B345" i="5"/>
  <c r="B284" i="5"/>
  <c r="B152" i="5"/>
  <c r="C301" i="5"/>
  <c r="B333" i="5"/>
  <c r="D104" i="5"/>
  <c r="B146" i="5"/>
  <c r="B303" i="5"/>
  <c r="B350" i="5"/>
  <c r="B157" i="5"/>
  <c r="B57" i="5"/>
  <c r="C107" i="5"/>
  <c r="C102" i="5" s="1"/>
  <c r="B136" i="5"/>
  <c r="C99" i="5"/>
  <c r="C138" i="5"/>
  <c r="B153" i="5"/>
  <c r="B43" i="5"/>
  <c r="B100" i="5"/>
  <c r="O93" i="5"/>
  <c r="K93" i="5"/>
  <c r="G93" i="5"/>
  <c r="N93" i="5"/>
  <c r="J93" i="5"/>
  <c r="F93" i="5"/>
  <c r="N102" i="5"/>
  <c r="B326" i="5"/>
  <c r="B172" i="5"/>
  <c r="B41" i="5"/>
  <c r="B85" i="5"/>
  <c r="B115" i="5"/>
  <c r="B123" i="5"/>
  <c r="B121" i="5"/>
  <c r="B119" i="5"/>
  <c r="B117" i="5"/>
  <c r="B23" i="5"/>
  <c r="B44" i="5"/>
  <c r="B34" i="5"/>
  <c r="B79" i="5"/>
  <c r="B95" i="5"/>
  <c r="B61" i="5"/>
  <c r="D59" i="5"/>
  <c r="B215" i="5"/>
  <c r="C32" i="5"/>
  <c r="C30" i="5" s="1"/>
  <c r="C59" i="5"/>
  <c r="E102" i="5"/>
  <c r="D301" i="5"/>
  <c r="B235" i="5"/>
  <c r="B81" i="5"/>
  <c r="B120" i="5"/>
  <c r="B118" i="5"/>
  <c r="B141" i="5"/>
  <c r="M93" i="5"/>
  <c r="I93" i="5"/>
  <c r="P93" i="5"/>
  <c r="L93" i="5"/>
  <c r="H93" i="5"/>
  <c r="P102" i="5"/>
  <c r="L102" i="5"/>
  <c r="H102" i="5"/>
  <c r="J102" i="5"/>
  <c r="F102" i="5"/>
  <c r="D98" i="5"/>
  <c r="M102" i="5"/>
  <c r="I102" i="5"/>
  <c r="B267" i="5"/>
  <c r="B42" i="5"/>
  <c r="B62" i="5"/>
  <c r="D99" i="5"/>
  <c r="B163" i="5"/>
  <c r="D138" i="5"/>
  <c r="B80" i="5"/>
  <c r="C98" i="5"/>
  <c r="D32" i="5"/>
  <c r="B290" i="5"/>
  <c r="B78" i="5"/>
  <c r="B97" i="5"/>
  <c r="B33" i="5"/>
  <c r="C86" i="5"/>
  <c r="C83" i="5" s="1"/>
  <c r="B89" i="5"/>
  <c r="B151" i="5"/>
  <c r="B149" i="5"/>
  <c r="O102" i="5"/>
  <c r="G102" i="5"/>
  <c r="B225" i="5"/>
  <c r="B19" i="5"/>
  <c r="D107" i="5"/>
  <c r="C155" i="5"/>
  <c r="D155" i="5"/>
  <c r="B18" i="5"/>
  <c r="D144" i="5"/>
  <c r="B150" i="5"/>
  <c r="B148" i="5"/>
  <c r="B147" i="5"/>
  <c r="B140" i="5"/>
  <c r="B113" i="5"/>
  <c r="B114" i="5"/>
  <c r="B116" i="5"/>
  <c r="B122" i="5"/>
  <c r="B88" i="5"/>
  <c r="B90" i="5"/>
  <c r="B91" i="5"/>
  <c r="B77" i="5"/>
  <c r="B49" i="5"/>
  <c r="B45" i="5"/>
  <c r="B47" i="5"/>
  <c r="B48" i="5"/>
  <c r="B52" i="5"/>
  <c r="D38" i="5"/>
  <c r="B50" i="5"/>
  <c r="B46" i="5"/>
  <c r="C38" i="5"/>
  <c r="B40" i="5"/>
  <c r="B28" i="5"/>
  <c r="D21" i="5"/>
  <c r="C21" i="5"/>
  <c r="C15" i="5"/>
  <c r="B36" i="5"/>
  <c r="C54" i="5"/>
  <c r="B106" i="5"/>
  <c r="B112" i="5"/>
  <c r="C144" i="5"/>
  <c r="D87" i="5"/>
  <c r="D83" i="5" s="1"/>
  <c r="D56" i="5"/>
  <c r="D54" i="5" s="1"/>
  <c r="B24" i="5"/>
  <c r="D17" i="5"/>
  <c r="D15" i="5" s="1"/>
  <c r="B105" i="5"/>
  <c r="K102" i="5"/>
  <c r="C110" i="5"/>
  <c r="B110" i="5" l="1"/>
  <c r="B86" i="5"/>
  <c r="K13" i="5"/>
  <c r="G13" i="5"/>
  <c r="E13" i="5"/>
  <c r="B104" i="5"/>
  <c r="B138" i="5"/>
  <c r="B32" i="5"/>
  <c r="B30" i="5" s="1"/>
  <c r="I13" i="5"/>
  <c r="O13" i="5"/>
  <c r="L13" i="5"/>
  <c r="H13" i="5"/>
  <c r="M13" i="5"/>
  <c r="N13" i="5"/>
  <c r="J13" i="5"/>
  <c r="B301" i="5"/>
  <c r="B155" i="5"/>
  <c r="B107" i="5"/>
  <c r="F13" i="5"/>
  <c r="P13" i="5"/>
  <c r="B98" i="5"/>
  <c r="D93" i="5"/>
  <c r="B56" i="5"/>
  <c r="B54" i="5" s="1"/>
  <c r="B99" i="5"/>
  <c r="B59" i="5"/>
  <c r="C93" i="5"/>
  <c r="C13" i="5" s="1"/>
  <c r="B21" i="5"/>
  <c r="D102" i="5"/>
  <c r="D30" i="5"/>
  <c r="B144" i="5"/>
  <c r="B38" i="5"/>
  <c r="B17" i="5"/>
  <c r="B15" i="5" s="1"/>
  <c r="B87" i="5"/>
  <c r="B83" i="5" l="1"/>
  <c r="B102" i="5"/>
  <c r="B93" i="5"/>
  <c r="D13" i="5"/>
  <c r="B13" i="5" l="1"/>
</calcChain>
</file>

<file path=xl/sharedStrings.xml><?xml version="1.0" encoding="utf-8"?>
<sst xmlns="http://schemas.openxmlformats.org/spreadsheetml/2006/main" count="511" uniqueCount="183">
  <si>
    <t xml:space="preserve">    Bocas del Toro..............................................................</t>
  </si>
  <si>
    <t>Hom-                                bres</t>
  </si>
  <si>
    <t>Muje-                                                res</t>
  </si>
  <si>
    <t>Hom-                             bres</t>
  </si>
  <si>
    <t>Muje-                           res</t>
  </si>
  <si>
    <t>Hom-                      bres</t>
  </si>
  <si>
    <t>Muje-                       res</t>
  </si>
  <si>
    <t>Hom-                                                                                                                bres</t>
  </si>
  <si>
    <t>Muje-                                                                                                               res</t>
  </si>
  <si>
    <t>Hom-                                                                                                                 bres</t>
  </si>
  <si>
    <t xml:space="preserve">     Guararé.................................................................... </t>
  </si>
  <si>
    <t xml:space="preserve">     Las Tablas...............................................................</t>
  </si>
  <si>
    <t xml:space="preserve">     Macaracas.................................................................</t>
  </si>
  <si>
    <t xml:space="preserve">     Pedasí.......................................................................</t>
  </si>
  <si>
    <t xml:space="preserve">     Pocrí..........................................................................</t>
  </si>
  <si>
    <t xml:space="preserve">     Tonosí........................................................................</t>
  </si>
  <si>
    <t xml:space="preserve">     Capira.......................................................................</t>
  </si>
  <si>
    <t xml:space="preserve">     Chame....................................................................</t>
  </si>
  <si>
    <t xml:space="preserve">     Chimán.......................................................................</t>
  </si>
  <si>
    <t xml:space="preserve">     Panamá.................................................................</t>
  </si>
  <si>
    <t xml:space="preserve">     Atalaya.....................................................................</t>
  </si>
  <si>
    <t xml:space="preserve">     Calobre..................................................................</t>
  </si>
  <si>
    <t xml:space="preserve">     Cañazas.................................................................</t>
  </si>
  <si>
    <t xml:space="preserve">     La Mesa................................................................</t>
  </si>
  <si>
    <t xml:space="preserve">     Las Palmas.........................................................</t>
  </si>
  <si>
    <t xml:space="preserve">     Río de Jesús........................................................</t>
  </si>
  <si>
    <t xml:space="preserve">     San Francisco.......................................................</t>
  </si>
  <si>
    <t xml:space="preserve">     Santiago..................................................................</t>
  </si>
  <si>
    <t>Total</t>
  </si>
  <si>
    <t>Muje-                                                                                                                        res</t>
  </si>
  <si>
    <t>Hom-                                                                                                                   bres</t>
  </si>
  <si>
    <t>Muje-                                                                                                                          res</t>
  </si>
  <si>
    <t>Muje-                                                                                                                 res</t>
  </si>
  <si>
    <t xml:space="preserve">     Aguadulce.............................................................</t>
  </si>
  <si>
    <t xml:space="preserve">     Antón.........................................................................</t>
  </si>
  <si>
    <t xml:space="preserve">     La Pintada..............................................................</t>
  </si>
  <si>
    <t xml:space="preserve">     Natá...................................................................................</t>
  </si>
  <si>
    <t xml:space="preserve">     Olá.....................................................................................</t>
  </si>
  <si>
    <t xml:space="preserve">     Penonomé.....................................................................</t>
  </si>
  <si>
    <t xml:space="preserve">     Colón.......................................................................... </t>
  </si>
  <si>
    <t xml:space="preserve">     Donoso.....................................................................</t>
  </si>
  <si>
    <t xml:space="preserve">     Portobelo....................................................................</t>
  </si>
  <si>
    <t xml:space="preserve">     Santa Isabel..............................................................    </t>
  </si>
  <si>
    <t xml:space="preserve">     Alanje........................................................................... </t>
  </si>
  <si>
    <t xml:space="preserve">     Barú..........................................................................</t>
  </si>
  <si>
    <t xml:space="preserve">     Boquerón...................................................................</t>
  </si>
  <si>
    <t xml:space="preserve">     Boquete....................................................................</t>
  </si>
  <si>
    <t xml:space="preserve">     Bugaba.....................................................................</t>
  </si>
  <si>
    <t xml:space="preserve">     Dolega............................................................................</t>
  </si>
  <si>
    <t xml:space="preserve">     San Lorenzo.........................................................</t>
  </si>
  <si>
    <t xml:space="preserve">     Tolé..........................................................................</t>
  </si>
  <si>
    <t xml:space="preserve">     Chepigana...............................................................</t>
  </si>
  <si>
    <t xml:space="preserve">     Chitré........................................................................</t>
  </si>
  <si>
    <t xml:space="preserve">     Las Minas...............................................................</t>
  </si>
  <si>
    <t xml:space="preserve">     Los Pozos.............................................................</t>
  </si>
  <si>
    <t xml:space="preserve">     Ocú..............................................................................</t>
  </si>
  <si>
    <t xml:space="preserve">     Parita................................................................................</t>
  </si>
  <si>
    <t xml:space="preserve">     Pesé........................................................................</t>
  </si>
  <si>
    <t xml:space="preserve">     Santa María.............................................................</t>
  </si>
  <si>
    <t xml:space="preserve">     San Félix.................................................................</t>
  </si>
  <si>
    <t xml:space="preserve">      Barú.....................................................................................</t>
  </si>
  <si>
    <t xml:space="preserve">      Boquete..................................................................................................</t>
  </si>
  <si>
    <t xml:space="preserve">      Bugaba..................................................................................................</t>
  </si>
  <si>
    <t xml:space="preserve">      David..................................................................................</t>
  </si>
  <si>
    <t xml:space="preserve">     Balboa.......................................................................</t>
  </si>
  <si>
    <t xml:space="preserve">     La Chorrera................................................................</t>
  </si>
  <si>
    <t xml:space="preserve">     San Miguelito............................................................</t>
  </si>
  <si>
    <t xml:space="preserve">     David................................................................................</t>
  </si>
  <si>
    <t xml:space="preserve">     Gualaca............................................................................</t>
  </si>
  <si>
    <t xml:space="preserve">     Remedios.......................................................................</t>
  </si>
  <si>
    <t xml:space="preserve">     Renacimiento..........................................................</t>
  </si>
  <si>
    <t xml:space="preserve">     Arraiján....................................................................</t>
  </si>
  <si>
    <t xml:space="preserve">     Panamá.....................................................................</t>
  </si>
  <si>
    <t xml:space="preserve">     San Carlos..................................................................</t>
  </si>
  <si>
    <t xml:space="preserve">     Chepo...........................................................................</t>
  </si>
  <si>
    <t xml:space="preserve">     Chame.........................................................................</t>
  </si>
  <si>
    <t xml:space="preserve">     Besiko...................................................................................</t>
  </si>
  <si>
    <t xml:space="preserve">     Müna....................................................................................</t>
  </si>
  <si>
    <t xml:space="preserve">     Ñürüm..................................................................................</t>
  </si>
  <si>
    <t xml:space="preserve">     Kankintú.........................................................................</t>
  </si>
  <si>
    <t xml:space="preserve">     Besiko.............................................................................</t>
  </si>
  <si>
    <t xml:space="preserve">     Müna...........................................................................</t>
  </si>
  <si>
    <t xml:space="preserve">      Penonomé......................................................................................</t>
  </si>
  <si>
    <t xml:space="preserve">     Kusapín..................................................................................</t>
  </si>
  <si>
    <t xml:space="preserve">     Ñürüm................................................................................</t>
  </si>
  <si>
    <t xml:space="preserve">    Changuinola...............................................................................</t>
  </si>
  <si>
    <t xml:space="preserve">    Chiriquí Grande..................................................................</t>
  </si>
  <si>
    <t xml:space="preserve">     Chagres................................................................................</t>
  </si>
  <si>
    <t xml:space="preserve">     Pinogana...........................................................................</t>
  </si>
  <si>
    <t xml:space="preserve">     Los Santos..................................................................................</t>
  </si>
  <si>
    <t xml:space="preserve">     Las Palmas............................................................................</t>
  </si>
  <si>
    <t xml:space="preserve">     La Mesa.............................................................................</t>
  </si>
  <si>
    <t xml:space="preserve">     Montijo....................................................................................</t>
  </si>
  <si>
    <t xml:space="preserve">     Santa Fe..................................................................................</t>
  </si>
  <si>
    <t xml:space="preserve">     Soná..........................................................................................</t>
  </si>
  <si>
    <t xml:space="preserve">    Changuinola................................................................................</t>
  </si>
  <si>
    <t xml:space="preserve">    Chiriquí Grande.......................................................................</t>
  </si>
  <si>
    <t xml:space="preserve">     David...................................................................................</t>
  </si>
  <si>
    <t xml:space="preserve">     Gualaca.................................................................................</t>
  </si>
  <si>
    <t xml:space="preserve">     Remedios...........................................................................</t>
  </si>
  <si>
    <t xml:space="preserve">     Renacimiento.....................................................................</t>
  </si>
  <si>
    <t xml:space="preserve">     Pinogana...................................................................................</t>
  </si>
  <si>
    <t xml:space="preserve">     Arraiján...................................................................................</t>
  </si>
  <si>
    <t xml:space="preserve">     Balboa........................................................................................................</t>
  </si>
  <si>
    <t xml:space="preserve">     Chepo..................................................................................</t>
  </si>
  <si>
    <t xml:space="preserve">     La Chorrera.......................................................................</t>
  </si>
  <si>
    <t xml:space="preserve">     San Carlos.............................................................................</t>
  </si>
  <si>
    <t xml:space="preserve">     San Miguelito..........................................................................</t>
  </si>
  <si>
    <t xml:space="preserve">     Montijo...............................................................................................</t>
  </si>
  <si>
    <t xml:space="preserve">     Soná.....................................................................................</t>
  </si>
  <si>
    <t xml:space="preserve">      Aguadulce......................................................................................</t>
  </si>
  <si>
    <t xml:space="preserve">     Mironó.............................................................................</t>
  </si>
  <si>
    <t xml:space="preserve">     Mariato….............................................................................</t>
  </si>
  <si>
    <t xml:space="preserve">     Mironó...................................................................................</t>
  </si>
  <si>
    <t xml:space="preserve">     Nole Duima....................................................................................</t>
  </si>
  <si>
    <t xml:space="preserve">     Mariato…………………………...........................................................</t>
  </si>
  <si>
    <t xml:space="preserve">     Nole Duima...........................................................................</t>
  </si>
  <si>
    <t xml:space="preserve">      Arraiján...........................................................................................</t>
  </si>
  <si>
    <t xml:space="preserve">      San Miguelito......................................................................</t>
  </si>
  <si>
    <t>Matrícula de educación  premedia y media</t>
  </si>
  <si>
    <t xml:space="preserve">     Santa Fe.................................................................................</t>
  </si>
  <si>
    <t xml:space="preserve">Dependencia, provincia,                                comarca indígena y                                         distrito                      </t>
  </si>
  <si>
    <t>Grado de estudio</t>
  </si>
  <si>
    <t>Noveno</t>
  </si>
  <si>
    <t>Séptimo</t>
  </si>
  <si>
    <t>Octavo</t>
  </si>
  <si>
    <t>Décimo</t>
  </si>
  <si>
    <t>Cuadro 511-22.  MATRÍCULA DE EDUCACIÓN PREMEDIA Y MEDIA EN LA REPÚBLICA, POR GRADO DE ESTUDIO Y SEXO, SEGÚN DEPENDENCIA,</t>
  </si>
  <si>
    <t>Undécimo</t>
  </si>
  <si>
    <t>Duodécimo</t>
  </si>
  <si>
    <t xml:space="preserve">     Santiago...........................................................................</t>
  </si>
  <si>
    <t xml:space="preserve">     Cémaco.......................................................................................</t>
  </si>
  <si>
    <t xml:space="preserve">     Sambú..........................................................................................</t>
  </si>
  <si>
    <t xml:space="preserve">     Taboga..........................................................................</t>
  </si>
  <si>
    <t xml:space="preserve">     Taboga............................................................</t>
  </si>
  <si>
    <t xml:space="preserve">      Capira......................................................................</t>
  </si>
  <si>
    <t xml:space="preserve">         TOTAL................................................</t>
  </si>
  <si>
    <t xml:space="preserve">      Chame......................................................................</t>
  </si>
  <si>
    <t xml:space="preserve">      La Chorrera......................................................................</t>
  </si>
  <si>
    <t xml:space="preserve">      Panamá......................................................................</t>
  </si>
  <si>
    <t xml:space="preserve">     Jirondai..................................................................................</t>
  </si>
  <si>
    <t xml:space="preserve">    Los Santos...............................................................</t>
  </si>
  <si>
    <t xml:space="preserve">    Las Tablas……………………………................................................................</t>
  </si>
  <si>
    <t>Bocas del Toro................................................</t>
  </si>
  <si>
    <t>Coclé...........................................................................</t>
  </si>
  <si>
    <t>Coclé..........................................................................................</t>
  </si>
  <si>
    <t>Colón.......................................................................</t>
  </si>
  <si>
    <t>Colón (Colón)...........................................................................................</t>
  </si>
  <si>
    <t>Chiriquí.........................................................................</t>
  </si>
  <si>
    <t>Chiriquí...................................................................................</t>
  </si>
  <si>
    <t>Darién.........................................................................</t>
  </si>
  <si>
    <t>Herrera......................................................................</t>
  </si>
  <si>
    <t>Herrera (Chitré)................................................................</t>
  </si>
  <si>
    <t>Los Santos................................................................</t>
  </si>
  <si>
    <t>Panamá........................................................................</t>
  </si>
  <si>
    <t>Panamá...........................................................................</t>
  </si>
  <si>
    <t>Veraguas...............................................................</t>
  </si>
  <si>
    <t>Comarca Emberá..................................................................</t>
  </si>
  <si>
    <t>Comarca Emberá.........................................................</t>
  </si>
  <si>
    <t xml:space="preserve">Comarca Ngäbe </t>
  </si>
  <si>
    <t>Buglé.......................................................................................................................................</t>
  </si>
  <si>
    <t>Buglé.....................................................................................</t>
  </si>
  <si>
    <t xml:space="preserve">             Oficial...........................................................</t>
  </si>
  <si>
    <t xml:space="preserve">Los Santos………………………………. </t>
  </si>
  <si>
    <t>Panamá Oeste (1)........................................................................</t>
  </si>
  <si>
    <t>Bocas del Toro</t>
  </si>
  <si>
    <t xml:space="preserve">         Particular...............................................</t>
  </si>
  <si>
    <t>- Cantidad nula o cero.</t>
  </si>
  <si>
    <t>(1) Provincia  creada  mediante  la  Ley  No. 119 de 30 de diciembre de 2013. Hasta el 2013, se  incluyeron  en la provincia de Panamá, los datos de Panamá Oeste.</t>
  </si>
  <si>
    <t>Comarca Kuna Yala..................................................................................................</t>
  </si>
  <si>
    <t>Comarca Kuna Yala.................................................................................................................................</t>
  </si>
  <si>
    <t xml:space="preserve">     Changuinola.....................................................................................</t>
  </si>
  <si>
    <t xml:space="preserve">     Bocas del Toro.....................................................................................</t>
  </si>
  <si>
    <t>-</t>
  </si>
  <si>
    <t xml:space="preserve">      Chepigana..................................................................................</t>
  </si>
  <si>
    <t>Darién ................................................................</t>
  </si>
  <si>
    <t xml:space="preserve">      Pinogana…………………</t>
  </si>
  <si>
    <t xml:space="preserve"> PROVINCIA, COMARCA INDÍGENA Y DISTRITO:  AÑO ACADÉMICO 2015</t>
  </si>
  <si>
    <t>Herrera: (Continuación)</t>
  </si>
  <si>
    <t>Chiriquí: (Continuación)</t>
  </si>
  <si>
    <t xml:space="preserve">     (Continuación)</t>
  </si>
  <si>
    <t xml:space="preserve">Panamá Oeste (1): </t>
  </si>
  <si>
    <t>Veraguas (Santiago) 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</si>
</sst>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1"/>
      <color indexed="8"/>
      <name val="Calibri"/>
      <family val="2"/>
    </font>
    <font>
      <b/>
      <sz val="10"/>
      <color theme="9" tint="-0.249977111117893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4" fillId="0" borderId="0"/>
  </cellStyleXfs>
  <cellXfs count="84">
    <xf numFmtId="0" fontId="0" fillId="0" borderId="0" xfId="0"/>
    <xf numFmtId="3" fontId="2" fillId="0" borderId="1" xfId="0" applyNumberFormat="1" applyFont="1" applyFill="1" applyBorder="1" applyProtection="1"/>
    <xf numFmtId="3" fontId="2" fillId="0" borderId="1" xfId="0" applyNumberFormat="1" applyFont="1" applyFill="1" applyBorder="1"/>
    <xf numFmtId="3" fontId="2" fillId="0" borderId="1" xfId="0" applyNumberFormat="1" applyFont="1" applyFill="1" applyBorder="1" applyProtection="1">
      <protection hidden="1"/>
    </xf>
    <xf numFmtId="0" fontId="0" fillId="0" borderId="0" xfId="0" applyFill="1"/>
    <xf numFmtId="0" fontId="0" fillId="0" borderId="1" xfId="0" applyFill="1" applyBorder="1"/>
    <xf numFmtId="3" fontId="1" fillId="0" borderId="1" xfId="0" applyNumberFormat="1" applyFont="1" applyFill="1" applyBorder="1" applyProtection="1">
      <protection hidden="1"/>
    </xf>
    <xf numFmtId="3" fontId="1" fillId="0" borderId="1" xfId="0" applyNumberFormat="1" applyFont="1" applyFill="1" applyBorder="1" applyProtection="1"/>
    <xf numFmtId="3" fontId="2" fillId="0" borderId="1" xfId="0" applyNumberFormat="1" applyFont="1" applyFill="1" applyBorder="1" applyAlignment="1" applyProtection="1">
      <alignment horizontal="right"/>
      <protection hidden="1"/>
    </xf>
    <xf numFmtId="0" fontId="0" fillId="0" borderId="0" xfId="0" applyFill="1" applyBorder="1"/>
    <xf numFmtId="3" fontId="1" fillId="0" borderId="1" xfId="0" applyNumberFormat="1" applyFont="1" applyFill="1" applyBorder="1"/>
    <xf numFmtId="0" fontId="2" fillId="0" borderId="1" xfId="0" applyFont="1" applyFill="1" applyBorder="1"/>
    <xf numFmtId="3" fontId="2" fillId="0" borderId="1" xfId="0" applyNumberFormat="1" applyFont="1" applyFill="1" applyBorder="1" applyAlignment="1" applyProtection="1">
      <alignment horizontal="right"/>
    </xf>
    <xf numFmtId="3" fontId="1" fillId="0" borderId="1" xfId="0" applyNumberFormat="1" applyFont="1" applyFill="1" applyBorder="1" applyAlignment="1" applyProtection="1">
      <alignment horizontal="right"/>
    </xf>
    <xf numFmtId="3" fontId="2" fillId="0" borderId="0" xfId="0" applyNumberFormat="1" applyFont="1" applyFill="1" applyBorder="1" applyProtection="1"/>
    <xf numFmtId="3" fontId="2" fillId="0" borderId="0" xfId="0" applyNumberFormat="1" applyFont="1" applyFill="1" applyBorder="1"/>
    <xf numFmtId="3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right" vertical="center" wrapText="1"/>
    </xf>
    <xf numFmtId="0" fontId="3" fillId="0" borderId="0" xfId="0" applyFont="1" applyFill="1"/>
    <xf numFmtId="0" fontId="2" fillId="0" borderId="0" xfId="0" applyFont="1" applyFill="1" applyBorder="1"/>
    <xf numFmtId="3" fontId="1" fillId="0" borderId="0" xfId="0" applyNumberFormat="1" applyFont="1" applyFill="1" applyBorder="1"/>
    <xf numFmtId="0" fontId="2" fillId="0" borderId="0" xfId="0" applyFont="1" applyFill="1"/>
    <xf numFmtId="3" fontId="2" fillId="0" borderId="0" xfId="0" applyNumberFormat="1" applyFont="1" applyFill="1" applyBorder="1" applyAlignment="1" applyProtection="1">
      <alignment horizontal="right"/>
    </xf>
    <xf numFmtId="3" fontId="1" fillId="0" borderId="0" xfId="0" applyNumberFormat="1" applyFont="1" applyFill="1" applyBorder="1" applyAlignment="1" applyProtection="1">
      <alignment horizontal="right"/>
    </xf>
    <xf numFmtId="3" fontId="1" fillId="0" borderId="0" xfId="0" applyNumberFormat="1" applyFont="1" applyFill="1" applyBorder="1" applyProtection="1"/>
    <xf numFmtId="3" fontId="2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Protection="1">
      <protection hidden="1"/>
    </xf>
    <xf numFmtId="0" fontId="2" fillId="0" borderId="0" xfId="0" applyFont="1" applyFill="1" applyBorder="1" applyAlignment="1">
      <alignment horizontal="right" vertical="center" wrapText="1"/>
    </xf>
    <xf numFmtId="3" fontId="2" fillId="0" borderId="0" xfId="0" applyNumberFormat="1" applyFont="1" applyFill="1" applyBorder="1" applyProtection="1">
      <protection hidden="1"/>
    </xf>
    <xf numFmtId="3" fontId="3" fillId="0" borderId="0" xfId="0" applyNumberFormat="1" applyFont="1" applyFill="1" applyBorder="1" applyProtection="1">
      <protection hidden="1"/>
    </xf>
    <xf numFmtId="0" fontId="0" fillId="0" borderId="3" xfId="0" applyFill="1" applyBorder="1"/>
    <xf numFmtId="0" fontId="1" fillId="0" borderId="0" xfId="0" applyFont="1" applyFill="1" applyBorder="1"/>
    <xf numFmtId="0" fontId="2" fillId="0" borderId="0" xfId="0" applyFont="1" applyFill="1" applyBorder="1" applyAlignment="1">
      <alignment horizontal="left"/>
    </xf>
    <xf numFmtId="3" fontId="3" fillId="0" borderId="0" xfId="0" applyNumberFormat="1" applyFont="1" applyFill="1" applyBorder="1" applyAlignment="1" applyProtection="1">
      <alignment horizontal="right"/>
      <protection hidden="1"/>
    </xf>
    <xf numFmtId="0" fontId="2" fillId="0" borderId="4" xfId="0" applyFont="1" applyFill="1" applyBorder="1"/>
    <xf numFmtId="3" fontId="2" fillId="0" borderId="5" xfId="0" applyNumberFormat="1" applyFont="1" applyFill="1" applyBorder="1" applyProtection="1">
      <protection hidden="1"/>
    </xf>
    <xf numFmtId="3" fontId="2" fillId="0" borderId="5" xfId="0" applyNumberFormat="1" applyFont="1" applyFill="1" applyBorder="1" applyProtection="1"/>
    <xf numFmtId="3" fontId="2" fillId="0" borderId="4" xfId="0" applyNumberFormat="1" applyFont="1" applyFill="1" applyBorder="1" applyProtection="1">
      <protection hidden="1"/>
    </xf>
    <xf numFmtId="0" fontId="2" fillId="0" borderId="3" xfId="0" applyFont="1" applyFill="1" applyBorder="1"/>
    <xf numFmtId="3" fontId="2" fillId="0" borderId="3" xfId="0" applyNumberFormat="1" applyFont="1" applyFill="1" applyBorder="1" applyProtection="1">
      <protection hidden="1"/>
    </xf>
    <xf numFmtId="3" fontId="2" fillId="0" borderId="3" xfId="0" applyNumberFormat="1" applyFont="1" applyFill="1" applyBorder="1" applyProtection="1"/>
    <xf numFmtId="0" fontId="3" fillId="0" borderId="0" xfId="0" applyFont="1" applyFill="1" applyBorder="1"/>
    <xf numFmtId="0" fontId="3" fillId="0" borderId="0" xfId="0" applyFont="1" applyFill="1" applyBorder="1" applyAlignment="1">
      <alignment horizontal="right"/>
    </xf>
    <xf numFmtId="3" fontId="2" fillId="0" borderId="6" xfId="0" applyNumberFormat="1" applyFont="1" applyFill="1" applyBorder="1" applyProtection="1"/>
    <xf numFmtId="3" fontId="2" fillId="0" borderId="6" xfId="0" applyNumberFormat="1" applyFont="1" applyFill="1" applyBorder="1"/>
    <xf numFmtId="0" fontId="0" fillId="0" borderId="6" xfId="0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left" indent="1"/>
    </xf>
    <xf numFmtId="3" fontId="1" fillId="0" borderId="6" xfId="0" applyNumberFormat="1" applyFont="1" applyFill="1" applyBorder="1"/>
    <xf numFmtId="3" fontId="1" fillId="0" borderId="6" xfId="0" applyNumberFormat="1" applyFont="1" applyFill="1" applyBorder="1" applyProtection="1"/>
    <xf numFmtId="0" fontId="2" fillId="0" borderId="1" xfId="4" applyFont="1" applyFill="1" applyBorder="1"/>
    <xf numFmtId="0" fontId="2" fillId="0" borderId="1" xfId="0" applyFont="1" applyFill="1" applyBorder="1" applyAlignment="1">
      <alignment horizontal="right"/>
    </xf>
    <xf numFmtId="3" fontId="0" fillId="0" borderId="1" xfId="0" applyNumberFormat="1" applyFill="1" applyBorder="1" applyAlignment="1">
      <alignment horizontal="right"/>
    </xf>
    <xf numFmtId="3" fontId="2" fillId="0" borderId="6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>
      <alignment horizontal="left" indent="1"/>
    </xf>
    <xf numFmtId="3" fontId="1" fillId="0" borderId="6" xfId="0" applyNumberFormat="1" applyFont="1" applyFill="1" applyBorder="1" applyProtection="1">
      <protection hidden="1"/>
    </xf>
    <xf numFmtId="3" fontId="2" fillId="0" borderId="6" xfId="0" applyNumberFormat="1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Alignment="1">
      <alignment horizontal="right" vertical="center" wrapText="1"/>
    </xf>
    <xf numFmtId="49" fontId="2" fillId="0" borderId="0" xfId="0" applyNumberFormat="1" applyFont="1" applyFill="1" applyBorder="1"/>
    <xf numFmtId="3" fontId="5" fillId="0" borderId="1" xfId="0" applyNumberFormat="1" applyFont="1" applyFill="1" applyBorder="1"/>
    <xf numFmtId="3" fontId="5" fillId="0" borderId="6" xfId="0" applyNumberFormat="1" applyFont="1" applyFill="1" applyBorder="1"/>
    <xf numFmtId="3" fontId="6" fillId="0" borderId="1" xfId="0" applyNumberFormat="1" applyFont="1" applyFill="1" applyBorder="1"/>
    <xf numFmtId="3" fontId="6" fillId="0" borderId="2" xfId="0" applyNumberFormat="1" applyFont="1" applyFill="1" applyBorder="1"/>
    <xf numFmtId="3" fontId="6" fillId="0" borderId="7" xfId="0" applyNumberFormat="1" applyFont="1" applyFill="1" applyBorder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3" fontId="2" fillId="0" borderId="6" xfId="0" applyNumberFormat="1" applyFont="1" applyFill="1" applyBorder="1" applyProtection="1">
      <protection hidden="1"/>
    </xf>
    <xf numFmtId="0" fontId="6" fillId="0" borderId="0" xfId="0" applyFont="1" applyFill="1"/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11" xfId="0" applyFont="1" applyFill="1" applyBorder="1"/>
    <xf numFmtId="0" fontId="2" fillId="0" borderId="10" xfId="0" applyFont="1" applyFill="1" applyBorder="1"/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</cellXfs>
  <cellStyles count="5">
    <cellStyle name="Normal" xfId="0" builtinId="0"/>
    <cellStyle name="Normal 2" xfId="1"/>
    <cellStyle name="Normal 3" xfId="2"/>
    <cellStyle name="Normal 8" xfId="3"/>
    <cellStyle name="Normal 9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2"/>
  <sheetViews>
    <sheetView tabSelected="1" zoomScaleNormal="100" zoomScaleSheetLayoutView="100" workbookViewId="0">
      <selection sqref="A1:P1"/>
    </sheetView>
  </sheetViews>
  <sheetFormatPr baseColWidth="10" defaultColWidth="9.140625" defaultRowHeight="12.75" customHeight="1" x14ac:dyDescent="0.2"/>
  <cols>
    <col min="1" max="1" width="22.5703125" style="4" customWidth="1"/>
    <col min="2" max="14" width="7.28515625" style="4" customWidth="1"/>
    <col min="15" max="16" width="7.28515625" style="9" customWidth="1"/>
    <col min="17" max="17" width="9.140625" style="9"/>
    <col min="18" max="16384" width="9.140625" style="4"/>
  </cols>
  <sheetData>
    <row r="1" spans="1:16" ht="15" customHeight="1" x14ac:dyDescent="0.2">
      <c r="A1" s="73" t="s">
        <v>127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ht="15" customHeight="1" x14ac:dyDescent="0.2">
      <c r="A2" s="73" t="s">
        <v>177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</row>
    <row r="3" spans="1:16" ht="15" customHeigh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6" ht="14.45" customHeight="1" x14ac:dyDescent="0.2">
      <c r="A4" s="75" t="s">
        <v>121</v>
      </c>
      <c r="B4" s="71" t="s">
        <v>119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</row>
    <row r="5" spans="1:16" ht="14.45" customHeight="1" x14ac:dyDescent="0.2">
      <c r="A5" s="76"/>
      <c r="B5" s="72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</row>
    <row r="6" spans="1:16" ht="14.45" customHeight="1" x14ac:dyDescent="0.2">
      <c r="A6" s="76"/>
      <c r="B6" s="69" t="s">
        <v>28</v>
      </c>
      <c r="C6" s="69" t="s">
        <v>1</v>
      </c>
      <c r="D6" s="69" t="s">
        <v>2</v>
      </c>
      <c r="E6" s="81" t="s">
        <v>122</v>
      </c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</row>
    <row r="7" spans="1:16" ht="14.45" customHeight="1" x14ac:dyDescent="0.2">
      <c r="A7" s="76"/>
      <c r="B7" s="80"/>
      <c r="C7" s="80"/>
      <c r="D7" s="80"/>
      <c r="E7" s="72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</row>
    <row r="8" spans="1:16" ht="18" customHeight="1" x14ac:dyDescent="0.2">
      <c r="A8" s="76"/>
      <c r="B8" s="80"/>
      <c r="C8" s="80"/>
      <c r="D8" s="80"/>
      <c r="E8" s="71" t="s">
        <v>124</v>
      </c>
      <c r="F8" s="82"/>
      <c r="G8" s="71" t="s">
        <v>125</v>
      </c>
      <c r="H8" s="82"/>
      <c r="I8" s="71" t="s">
        <v>123</v>
      </c>
      <c r="J8" s="82"/>
      <c r="K8" s="71" t="s">
        <v>126</v>
      </c>
      <c r="L8" s="82"/>
      <c r="M8" s="71" t="s">
        <v>128</v>
      </c>
      <c r="N8" s="82"/>
      <c r="O8" s="71" t="s">
        <v>129</v>
      </c>
      <c r="P8" s="78"/>
    </row>
    <row r="9" spans="1:16" ht="18" customHeight="1" x14ac:dyDescent="0.2">
      <c r="A9" s="76"/>
      <c r="B9" s="80"/>
      <c r="C9" s="80"/>
      <c r="D9" s="80"/>
      <c r="E9" s="72"/>
      <c r="F9" s="83"/>
      <c r="G9" s="72"/>
      <c r="H9" s="83"/>
      <c r="I9" s="72"/>
      <c r="J9" s="83"/>
      <c r="K9" s="72"/>
      <c r="L9" s="83"/>
      <c r="M9" s="72"/>
      <c r="N9" s="83"/>
      <c r="O9" s="72"/>
      <c r="P9" s="79"/>
    </row>
    <row r="10" spans="1:16" ht="18" customHeight="1" x14ac:dyDescent="0.2">
      <c r="A10" s="76"/>
      <c r="B10" s="80"/>
      <c r="C10" s="80"/>
      <c r="D10" s="80"/>
      <c r="E10" s="69" t="s">
        <v>3</v>
      </c>
      <c r="F10" s="69" t="s">
        <v>4</v>
      </c>
      <c r="G10" s="69" t="s">
        <v>5</v>
      </c>
      <c r="H10" s="69" t="s">
        <v>6</v>
      </c>
      <c r="I10" s="69" t="s">
        <v>7</v>
      </c>
      <c r="J10" s="69" t="s">
        <v>8</v>
      </c>
      <c r="K10" s="69" t="s">
        <v>9</v>
      </c>
      <c r="L10" s="69" t="s">
        <v>29</v>
      </c>
      <c r="M10" s="69" t="s">
        <v>30</v>
      </c>
      <c r="N10" s="69" t="s">
        <v>31</v>
      </c>
      <c r="O10" s="69" t="s">
        <v>9</v>
      </c>
      <c r="P10" s="71" t="s">
        <v>32</v>
      </c>
    </row>
    <row r="11" spans="1:16" ht="18" customHeight="1" x14ac:dyDescent="0.2">
      <c r="A11" s="77"/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2"/>
    </row>
    <row r="12" spans="1:16" ht="15" customHeight="1" x14ac:dyDescent="0.2">
      <c r="A12" s="30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3"/>
    </row>
    <row r="13" spans="1:16" ht="15" customHeight="1" x14ac:dyDescent="0.2">
      <c r="A13" s="31" t="s">
        <v>136</v>
      </c>
      <c r="B13" s="10">
        <f t="shared" ref="B13:P13" si="0">SUM(B15,B21,B30,B38,B54,B59,B83,B93,B102,B110,B136,B138,B144)</f>
        <v>316951</v>
      </c>
      <c r="C13" s="10">
        <f t="shared" si="0"/>
        <v>157269</v>
      </c>
      <c r="D13" s="10">
        <f t="shared" si="0"/>
        <v>159682</v>
      </c>
      <c r="E13" s="10">
        <f t="shared" si="0"/>
        <v>38371</v>
      </c>
      <c r="F13" s="10">
        <f t="shared" si="0"/>
        <v>34908</v>
      </c>
      <c r="G13" s="10">
        <f t="shared" si="0"/>
        <v>32584</v>
      </c>
      <c r="H13" s="10">
        <f t="shared" si="0"/>
        <v>31805</v>
      </c>
      <c r="I13" s="10">
        <f t="shared" si="0"/>
        <v>27810</v>
      </c>
      <c r="J13" s="10">
        <f t="shared" si="0"/>
        <v>29089</v>
      </c>
      <c r="K13" s="10">
        <f t="shared" si="0"/>
        <v>23802</v>
      </c>
      <c r="L13" s="10">
        <f t="shared" si="0"/>
        <v>24869</v>
      </c>
      <c r="M13" s="10">
        <f t="shared" si="0"/>
        <v>18524</v>
      </c>
      <c r="N13" s="10">
        <f t="shared" si="0"/>
        <v>20489</v>
      </c>
      <c r="O13" s="10">
        <f t="shared" si="0"/>
        <v>16178</v>
      </c>
      <c r="P13" s="47">
        <f t="shared" si="0"/>
        <v>18522</v>
      </c>
    </row>
    <row r="14" spans="1:16" ht="15.75" customHeight="1" x14ac:dyDescent="0.2">
      <c r="A14" s="19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60"/>
    </row>
    <row r="15" spans="1:16" ht="15" customHeight="1" x14ac:dyDescent="0.2">
      <c r="A15" s="15" t="s">
        <v>143</v>
      </c>
      <c r="B15" s="10">
        <f>SUM(B17:B19)</f>
        <v>15201</v>
      </c>
      <c r="C15" s="10">
        <f t="shared" ref="C15:P15" si="1">SUM(C17:C19)</f>
        <v>7941</v>
      </c>
      <c r="D15" s="10">
        <f t="shared" si="1"/>
        <v>7260</v>
      </c>
      <c r="E15" s="10">
        <f t="shared" si="1"/>
        <v>2107</v>
      </c>
      <c r="F15" s="10">
        <f t="shared" si="1"/>
        <v>1879</v>
      </c>
      <c r="G15" s="10">
        <f t="shared" si="1"/>
        <v>1788</v>
      </c>
      <c r="H15" s="10">
        <f t="shared" si="1"/>
        <v>1532</v>
      </c>
      <c r="I15" s="10">
        <f t="shared" si="1"/>
        <v>1341</v>
      </c>
      <c r="J15" s="10">
        <f t="shared" si="1"/>
        <v>1297</v>
      </c>
      <c r="K15" s="10">
        <f t="shared" si="1"/>
        <v>1211</v>
      </c>
      <c r="L15" s="10">
        <f t="shared" si="1"/>
        <v>1157</v>
      </c>
      <c r="M15" s="10">
        <f t="shared" si="1"/>
        <v>856</v>
      </c>
      <c r="N15" s="10">
        <f t="shared" si="1"/>
        <v>791</v>
      </c>
      <c r="O15" s="10">
        <f>SUM(O17:O19)</f>
        <v>638</v>
      </c>
      <c r="P15" s="47">
        <f t="shared" si="1"/>
        <v>604</v>
      </c>
    </row>
    <row r="16" spans="1:16" ht="15" customHeight="1" x14ac:dyDescent="0.2">
      <c r="A16" s="15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15"/>
    </row>
    <row r="17" spans="1:16" ht="15" customHeight="1" x14ac:dyDescent="0.2">
      <c r="A17" s="15" t="s">
        <v>0</v>
      </c>
      <c r="B17" s="2">
        <f>SUM(C17:D17)</f>
        <v>1591</v>
      </c>
      <c r="C17" s="2">
        <f t="shared" ref="C17:D19" si="2">SUM(E17,G17,I17,K17,M17,O17)</f>
        <v>866</v>
      </c>
      <c r="D17" s="2">
        <f t="shared" si="2"/>
        <v>725</v>
      </c>
      <c r="E17" s="2">
        <f t="shared" ref="E17:P17" si="3">SUM(E159,E305)</f>
        <v>245</v>
      </c>
      <c r="F17" s="2">
        <f t="shared" si="3"/>
        <v>199</v>
      </c>
      <c r="G17" s="2">
        <f t="shared" si="3"/>
        <v>216</v>
      </c>
      <c r="H17" s="2">
        <f t="shared" si="3"/>
        <v>186</v>
      </c>
      <c r="I17" s="2">
        <f t="shared" si="3"/>
        <v>174</v>
      </c>
      <c r="J17" s="2">
        <f t="shared" si="3"/>
        <v>136</v>
      </c>
      <c r="K17" s="2">
        <f t="shared" si="3"/>
        <v>122</v>
      </c>
      <c r="L17" s="2">
        <f t="shared" si="3"/>
        <v>88</v>
      </c>
      <c r="M17" s="2">
        <f t="shared" si="3"/>
        <v>53</v>
      </c>
      <c r="N17" s="2">
        <f t="shared" si="3"/>
        <v>59</v>
      </c>
      <c r="O17" s="2">
        <f t="shared" si="3"/>
        <v>56</v>
      </c>
      <c r="P17" s="44">
        <f t="shared" si="3"/>
        <v>57</v>
      </c>
    </row>
    <row r="18" spans="1:16" ht="15" customHeight="1" x14ac:dyDescent="0.2">
      <c r="A18" s="15" t="s">
        <v>85</v>
      </c>
      <c r="B18" s="2">
        <f>SUM(C18:D18)</f>
        <v>11993</v>
      </c>
      <c r="C18" s="2">
        <f t="shared" si="2"/>
        <v>6199</v>
      </c>
      <c r="D18" s="2">
        <f t="shared" si="2"/>
        <v>5794</v>
      </c>
      <c r="E18" s="2">
        <f t="shared" ref="E18:P18" si="4">SUM(E160,E306)</f>
        <v>1659</v>
      </c>
      <c r="F18" s="2">
        <f t="shared" si="4"/>
        <v>1467</v>
      </c>
      <c r="G18" s="2">
        <f t="shared" si="4"/>
        <v>1367</v>
      </c>
      <c r="H18" s="2">
        <f t="shared" si="4"/>
        <v>1177</v>
      </c>
      <c r="I18" s="2">
        <f t="shared" si="4"/>
        <v>1021</v>
      </c>
      <c r="J18" s="2">
        <f t="shared" si="4"/>
        <v>1023</v>
      </c>
      <c r="K18" s="2">
        <f t="shared" si="4"/>
        <v>979</v>
      </c>
      <c r="L18" s="2">
        <f t="shared" si="4"/>
        <v>978</v>
      </c>
      <c r="M18" s="2">
        <f t="shared" si="4"/>
        <v>689</v>
      </c>
      <c r="N18" s="2">
        <f t="shared" si="4"/>
        <v>664</v>
      </c>
      <c r="O18" s="2">
        <f t="shared" si="4"/>
        <v>484</v>
      </c>
      <c r="P18" s="44">
        <f t="shared" si="4"/>
        <v>485</v>
      </c>
    </row>
    <row r="19" spans="1:16" ht="15" customHeight="1" x14ac:dyDescent="0.2">
      <c r="A19" s="15" t="s">
        <v>86</v>
      </c>
      <c r="B19" s="2">
        <f>SUM(C19:D19)</f>
        <v>1617</v>
      </c>
      <c r="C19" s="2">
        <f t="shared" si="2"/>
        <v>876</v>
      </c>
      <c r="D19" s="2">
        <f t="shared" si="2"/>
        <v>741</v>
      </c>
      <c r="E19" s="2">
        <f>SUM(E161)</f>
        <v>203</v>
      </c>
      <c r="F19" s="2">
        <f t="shared" ref="F19:P19" si="5">SUM(F161)</f>
        <v>213</v>
      </c>
      <c r="G19" s="2">
        <f t="shared" si="5"/>
        <v>205</v>
      </c>
      <c r="H19" s="2">
        <f t="shared" si="5"/>
        <v>169</v>
      </c>
      <c r="I19" s="2">
        <f t="shared" si="5"/>
        <v>146</v>
      </c>
      <c r="J19" s="2">
        <f t="shared" si="5"/>
        <v>138</v>
      </c>
      <c r="K19" s="2">
        <f t="shared" si="5"/>
        <v>110</v>
      </c>
      <c r="L19" s="2">
        <f t="shared" si="5"/>
        <v>91</v>
      </c>
      <c r="M19" s="2">
        <f t="shared" si="5"/>
        <v>114</v>
      </c>
      <c r="N19" s="2">
        <f t="shared" si="5"/>
        <v>68</v>
      </c>
      <c r="O19" s="2">
        <f t="shared" si="5"/>
        <v>98</v>
      </c>
      <c r="P19" s="44">
        <f t="shared" si="5"/>
        <v>62</v>
      </c>
    </row>
    <row r="20" spans="1:16" ht="15" customHeight="1" x14ac:dyDescent="0.2">
      <c r="A20" s="15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4"/>
    </row>
    <row r="21" spans="1:16" ht="15" customHeight="1" x14ac:dyDescent="0.2">
      <c r="A21" s="15" t="s">
        <v>144</v>
      </c>
      <c r="B21" s="10">
        <f>SUM(B23:B28)</f>
        <v>24142</v>
      </c>
      <c r="C21" s="10">
        <f t="shared" ref="C21:P21" si="6">SUM(C23:C28)</f>
        <v>11546</v>
      </c>
      <c r="D21" s="10">
        <f t="shared" si="6"/>
        <v>12596</v>
      </c>
      <c r="E21" s="10">
        <f t="shared" si="6"/>
        <v>2725</v>
      </c>
      <c r="F21" s="10">
        <f t="shared" si="6"/>
        <v>2505</v>
      </c>
      <c r="G21" s="10">
        <f t="shared" si="6"/>
        <v>2305</v>
      </c>
      <c r="H21" s="10">
        <f t="shared" si="6"/>
        <v>2280</v>
      </c>
      <c r="I21" s="10">
        <f t="shared" si="6"/>
        <v>2167</v>
      </c>
      <c r="J21" s="10">
        <f t="shared" si="6"/>
        <v>2397</v>
      </c>
      <c r="K21" s="10">
        <f t="shared" si="6"/>
        <v>1648</v>
      </c>
      <c r="L21" s="10">
        <f t="shared" si="6"/>
        <v>2020</v>
      </c>
      <c r="M21" s="10">
        <f t="shared" si="6"/>
        <v>1440</v>
      </c>
      <c r="N21" s="10">
        <f t="shared" si="6"/>
        <v>1735</v>
      </c>
      <c r="O21" s="10">
        <f t="shared" si="6"/>
        <v>1261</v>
      </c>
      <c r="P21" s="47">
        <f t="shared" si="6"/>
        <v>1659</v>
      </c>
    </row>
    <row r="22" spans="1:16" ht="15" customHeight="1" x14ac:dyDescent="0.2">
      <c r="A22" s="15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4"/>
    </row>
    <row r="23" spans="1:16" ht="15" customHeight="1" x14ac:dyDescent="0.2">
      <c r="A23" s="15" t="s">
        <v>33</v>
      </c>
      <c r="B23" s="2">
        <f t="shared" ref="B23:B28" si="7">SUM(C23:D23)</f>
        <v>5113</v>
      </c>
      <c r="C23" s="2">
        <f t="shared" ref="C23:D28" si="8">SUM(E23,G23,I23,K23,M23,O23)</f>
        <v>2481</v>
      </c>
      <c r="D23" s="2">
        <f t="shared" si="8"/>
        <v>2632</v>
      </c>
      <c r="E23" s="2">
        <f t="shared" ref="E23:P23" si="9">SUM(E165,E321)</f>
        <v>546</v>
      </c>
      <c r="F23" s="2">
        <f t="shared" si="9"/>
        <v>473</v>
      </c>
      <c r="G23" s="2">
        <f t="shared" si="9"/>
        <v>385</v>
      </c>
      <c r="H23" s="2">
        <f t="shared" si="9"/>
        <v>428</v>
      </c>
      <c r="I23" s="2">
        <f t="shared" si="9"/>
        <v>412</v>
      </c>
      <c r="J23" s="2">
        <f t="shared" si="9"/>
        <v>465</v>
      </c>
      <c r="K23" s="2">
        <f t="shared" si="9"/>
        <v>414</v>
      </c>
      <c r="L23" s="2">
        <f t="shared" si="9"/>
        <v>443</v>
      </c>
      <c r="M23" s="2">
        <f t="shared" si="9"/>
        <v>383</v>
      </c>
      <c r="N23" s="2">
        <f t="shared" si="9"/>
        <v>398</v>
      </c>
      <c r="O23" s="2">
        <f t="shared" si="9"/>
        <v>341</v>
      </c>
      <c r="P23" s="44">
        <f t="shared" si="9"/>
        <v>425</v>
      </c>
    </row>
    <row r="24" spans="1:16" ht="15" customHeight="1" x14ac:dyDescent="0.2">
      <c r="A24" s="15" t="s">
        <v>34</v>
      </c>
      <c r="B24" s="2">
        <f t="shared" si="7"/>
        <v>4883</v>
      </c>
      <c r="C24" s="2">
        <f t="shared" si="8"/>
        <v>2288</v>
      </c>
      <c r="D24" s="2">
        <f t="shared" si="8"/>
        <v>2595</v>
      </c>
      <c r="E24" s="2">
        <f>SUM(E166)</f>
        <v>531</v>
      </c>
      <c r="F24" s="2">
        <f t="shared" ref="F24:P24" si="10">SUM(F166)</f>
        <v>552</v>
      </c>
      <c r="G24" s="2">
        <f t="shared" si="10"/>
        <v>495</v>
      </c>
      <c r="H24" s="2">
        <f t="shared" si="10"/>
        <v>466</v>
      </c>
      <c r="I24" s="2">
        <f t="shared" si="10"/>
        <v>432</v>
      </c>
      <c r="J24" s="2">
        <f t="shared" si="10"/>
        <v>529</v>
      </c>
      <c r="K24" s="2">
        <f t="shared" si="10"/>
        <v>277</v>
      </c>
      <c r="L24" s="2">
        <f t="shared" si="10"/>
        <v>408</v>
      </c>
      <c r="M24" s="2">
        <f t="shared" si="10"/>
        <v>270</v>
      </c>
      <c r="N24" s="2">
        <f t="shared" si="10"/>
        <v>333</v>
      </c>
      <c r="O24" s="2">
        <f t="shared" si="10"/>
        <v>283</v>
      </c>
      <c r="P24" s="44">
        <f t="shared" si="10"/>
        <v>307</v>
      </c>
    </row>
    <row r="25" spans="1:16" ht="15" customHeight="1" x14ac:dyDescent="0.2">
      <c r="A25" s="15" t="s">
        <v>35</v>
      </c>
      <c r="B25" s="2">
        <f t="shared" si="7"/>
        <v>1894</v>
      </c>
      <c r="C25" s="2">
        <f t="shared" si="8"/>
        <v>994</v>
      </c>
      <c r="D25" s="2">
        <f t="shared" si="8"/>
        <v>900</v>
      </c>
      <c r="E25" s="2">
        <f>SUM(E167)</f>
        <v>243</v>
      </c>
      <c r="F25" s="2">
        <f t="shared" ref="F25:P25" si="11">SUM(F167)</f>
        <v>218</v>
      </c>
      <c r="G25" s="2">
        <f t="shared" si="11"/>
        <v>283</v>
      </c>
      <c r="H25" s="2">
        <f t="shared" si="11"/>
        <v>224</v>
      </c>
      <c r="I25" s="2">
        <f t="shared" si="11"/>
        <v>251</v>
      </c>
      <c r="J25" s="2">
        <f t="shared" si="11"/>
        <v>202</v>
      </c>
      <c r="K25" s="2">
        <f t="shared" si="11"/>
        <v>89</v>
      </c>
      <c r="L25" s="2">
        <f t="shared" si="11"/>
        <v>95</v>
      </c>
      <c r="M25" s="2">
        <f t="shared" si="11"/>
        <v>62</v>
      </c>
      <c r="N25" s="2">
        <f t="shared" si="11"/>
        <v>74</v>
      </c>
      <c r="O25" s="2">
        <f t="shared" si="11"/>
        <v>66</v>
      </c>
      <c r="P25" s="44">
        <f t="shared" si="11"/>
        <v>87</v>
      </c>
    </row>
    <row r="26" spans="1:16" ht="15" customHeight="1" x14ac:dyDescent="0.2">
      <c r="A26" s="15" t="s">
        <v>36</v>
      </c>
      <c r="B26" s="2">
        <f t="shared" si="7"/>
        <v>1288</v>
      </c>
      <c r="C26" s="2">
        <f t="shared" si="8"/>
        <v>574</v>
      </c>
      <c r="D26" s="2">
        <f t="shared" si="8"/>
        <v>714</v>
      </c>
      <c r="E26" s="2">
        <f t="shared" ref="E26:P27" si="12">SUM(E168)</f>
        <v>158</v>
      </c>
      <c r="F26" s="2">
        <f t="shared" si="12"/>
        <v>132</v>
      </c>
      <c r="G26" s="2">
        <f t="shared" si="12"/>
        <v>128</v>
      </c>
      <c r="H26" s="2">
        <f t="shared" si="12"/>
        <v>125</v>
      </c>
      <c r="I26" s="2">
        <f t="shared" si="12"/>
        <v>109</v>
      </c>
      <c r="J26" s="2">
        <f t="shared" si="12"/>
        <v>144</v>
      </c>
      <c r="K26" s="2">
        <f t="shared" si="12"/>
        <v>66</v>
      </c>
      <c r="L26" s="2">
        <f t="shared" si="12"/>
        <v>109</v>
      </c>
      <c r="M26" s="2">
        <f t="shared" si="12"/>
        <v>56</v>
      </c>
      <c r="N26" s="2">
        <f t="shared" si="12"/>
        <v>76</v>
      </c>
      <c r="O26" s="2">
        <f t="shared" si="12"/>
        <v>57</v>
      </c>
      <c r="P26" s="44">
        <f t="shared" si="12"/>
        <v>128</v>
      </c>
    </row>
    <row r="27" spans="1:16" ht="15" customHeight="1" x14ac:dyDescent="0.2">
      <c r="A27" s="15" t="s">
        <v>37</v>
      </c>
      <c r="B27" s="2">
        <f t="shared" si="7"/>
        <v>311</v>
      </c>
      <c r="C27" s="2">
        <f t="shared" si="8"/>
        <v>156</v>
      </c>
      <c r="D27" s="2">
        <f t="shared" si="8"/>
        <v>155</v>
      </c>
      <c r="E27" s="2">
        <f t="shared" si="12"/>
        <v>41</v>
      </c>
      <c r="F27" s="2">
        <f t="shared" si="12"/>
        <v>44</v>
      </c>
      <c r="G27" s="2">
        <f t="shared" si="12"/>
        <v>41</v>
      </c>
      <c r="H27" s="2">
        <f t="shared" si="12"/>
        <v>41</v>
      </c>
      <c r="I27" s="2">
        <f t="shared" si="12"/>
        <v>37</v>
      </c>
      <c r="J27" s="2">
        <f t="shared" si="12"/>
        <v>36</v>
      </c>
      <c r="K27" s="2">
        <f t="shared" si="12"/>
        <v>13</v>
      </c>
      <c r="L27" s="2">
        <f t="shared" si="12"/>
        <v>15</v>
      </c>
      <c r="M27" s="2">
        <f t="shared" si="12"/>
        <v>16</v>
      </c>
      <c r="N27" s="2">
        <f t="shared" si="12"/>
        <v>11</v>
      </c>
      <c r="O27" s="2">
        <f t="shared" si="12"/>
        <v>8</v>
      </c>
      <c r="P27" s="44">
        <f t="shared" si="12"/>
        <v>8</v>
      </c>
    </row>
    <row r="28" spans="1:16" ht="15" customHeight="1" x14ac:dyDescent="0.2">
      <c r="A28" s="15" t="s">
        <v>38</v>
      </c>
      <c r="B28" s="2">
        <f t="shared" si="7"/>
        <v>10653</v>
      </c>
      <c r="C28" s="2">
        <f t="shared" si="8"/>
        <v>5053</v>
      </c>
      <c r="D28" s="2">
        <f t="shared" si="8"/>
        <v>5600</v>
      </c>
      <c r="E28" s="2">
        <f t="shared" ref="E28:P28" si="13">SUM(E170,E322)</f>
        <v>1206</v>
      </c>
      <c r="F28" s="2">
        <f t="shared" si="13"/>
        <v>1086</v>
      </c>
      <c r="G28" s="2">
        <f t="shared" si="13"/>
        <v>973</v>
      </c>
      <c r="H28" s="2">
        <f t="shared" si="13"/>
        <v>996</v>
      </c>
      <c r="I28" s="2">
        <f t="shared" si="13"/>
        <v>926</v>
      </c>
      <c r="J28" s="2">
        <f t="shared" si="13"/>
        <v>1021</v>
      </c>
      <c r="K28" s="2">
        <f t="shared" si="13"/>
        <v>789</v>
      </c>
      <c r="L28" s="2">
        <f t="shared" si="13"/>
        <v>950</v>
      </c>
      <c r="M28" s="2">
        <f t="shared" si="13"/>
        <v>653</v>
      </c>
      <c r="N28" s="2">
        <f t="shared" si="13"/>
        <v>843</v>
      </c>
      <c r="O28" s="2">
        <f t="shared" si="13"/>
        <v>506</v>
      </c>
      <c r="P28" s="44">
        <f t="shared" si="13"/>
        <v>704</v>
      </c>
    </row>
    <row r="29" spans="1:16" ht="15" customHeight="1" x14ac:dyDescent="0.2">
      <c r="A29" s="15"/>
      <c r="B29" s="1"/>
      <c r="C29" s="1"/>
      <c r="D29" s="1"/>
      <c r="E29" s="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22"/>
    </row>
    <row r="30" spans="1:16" ht="15" customHeight="1" x14ac:dyDescent="0.2">
      <c r="A30" s="15" t="s">
        <v>146</v>
      </c>
      <c r="B30" s="10">
        <f>SUM(B32:B36)</f>
        <v>24999</v>
      </c>
      <c r="C30" s="10">
        <f t="shared" ref="C30:P30" si="14">SUM(C32:C36)</f>
        <v>12248</v>
      </c>
      <c r="D30" s="10">
        <f t="shared" si="14"/>
        <v>12751</v>
      </c>
      <c r="E30" s="10">
        <f t="shared" si="14"/>
        <v>2642</v>
      </c>
      <c r="F30" s="10">
        <f t="shared" si="14"/>
        <v>2630</v>
      </c>
      <c r="G30" s="10">
        <f t="shared" si="14"/>
        <v>2467</v>
      </c>
      <c r="H30" s="10">
        <f t="shared" si="14"/>
        <v>2469</v>
      </c>
      <c r="I30" s="10">
        <f t="shared" si="14"/>
        <v>2124</v>
      </c>
      <c r="J30" s="10">
        <f t="shared" si="14"/>
        <v>2224</v>
      </c>
      <c r="K30" s="10">
        <f t="shared" si="14"/>
        <v>1982</v>
      </c>
      <c r="L30" s="10">
        <f t="shared" si="14"/>
        <v>1946</v>
      </c>
      <c r="M30" s="10">
        <f t="shared" si="14"/>
        <v>1617</v>
      </c>
      <c r="N30" s="10">
        <f t="shared" si="14"/>
        <v>1755</v>
      </c>
      <c r="O30" s="10">
        <f t="shared" si="14"/>
        <v>1416</v>
      </c>
      <c r="P30" s="47">
        <f t="shared" si="14"/>
        <v>1727</v>
      </c>
    </row>
    <row r="31" spans="1:16" ht="15" customHeight="1" x14ac:dyDescent="0.2">
      <c r="A31" s="15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23"/>
    </row>
    <row r="32" spans="1:16" ht="15" customHeight="1" x14ac:dyDescent="0.2">
      <c r="A32" s="15" t="s">
        <v>39</v>
      </c>
      <c r="B32" s="2">
        <f>SUM(C32:D32)</f>
        <v>22052</v>
      </c>
      <c r="C32" s="2">
        <f>SUM(E32,G32,I32,K32,M32,O32)</f>
        <v>10709</v>
      </c>
      <c r="D32" s="2">
        <f>SUM(F32,H32,J32,L32,N32,P32)</f>
        <v>11343</v>
      </c>
      <c r="E32" s="2">
        <f t="shared" ref="E32:P32" si="15">SUM(E174+E324)</f>
        <v>2263</v>
      </c>
      <c r="F32" s="2">
        <f t="shared" si="15"/>
        <v>2260</v>
      </c>
      <c r="G32" s="2">
        <f t="shared" si="15"/>
        <v>2096</v>
      </c>
      <c r="H32" s="2">
        <f t="shared" si="15"/>
        <v>2130</v>
      </c>
      <c r="I32" s="2">
        <f t="shared" si="15"/>
        <v>1793</v>
      </c>
      <c r="J32" s="2">
        <f t="shared" si="15"/>
        <v>1895</v>
      </c>
      <c r="K32" s="2">
        <f t="shared" si="15"/>
        <v>1795</v>
      </c>
      <c r="L32" s="2">
        <f t="shared" si="15"/>
        <v>1799</v>
      </c>
      <c r="M32" s="2">
        <f t="shared" si="15"/>
        <v>1461</v>
      </c>
      <c r="N32" s="2">
        <f t="shared" si="15"/>
        <v>1630</v>
      </c>
      <c r="O32" s="2">
        <f t="shared" si="15"/>
        <v>1301</v>
      </c>
      <c r="P32" s="44">
        <f t="shared" si="15"/>
        <v>1629</v>
      </c>
    </row>
    <row r="33" spans="1:16" ht="15" customHeight="1" x14ac:dyDescent="0.2">
      <c r="A33" s="15" t="s">
        <v>87</v>
      </c>
      <c r="B33" s="2">
        <f>SUM(C33:D33)</f>
        <v>589</v>
      </c>
      <c r="C33" s="2">
        <f t="shared" ref="C33:D36" si="16">SUM(E33,G33,I33,K33,M33,O33)</f>
        <v>311</v>
      </c>
      <c r="D33" s="2">
        <f t="shared" si="16"/>
        <v>278</v>
      </c>
      <c r="E33" s="2">
        <v>110</v>
      </c>
      <c r="F33" s="2">
        <v>104</v>
      </c>
      <c r="G33" s="2">
        <v>111</v>
      </c>
      <c r="H33" s="2">
        <v>97</v>
      </c>
      <c r="I33" s="2">
        <v>90</v>
      </c>
      <c r="J33" s="2">
        <v>77</v>
      </c>
      <c r="K33" s="16" t="s">
        <v>173</v>
      </c>
      <c r="L33" s="16" t="s">
        <v>173</v>
      </c>
      <c r="M33" s="16" t="s">
        <v>173</v>
      </c>
      <c r="N33" s="16" t="s">
        <v>173</v>
      </c>
      <c r="O33" s="16" t="s">
        <v>173</v>
      </c>
      <c r="P33" s="55" t="s">
        <v>173</v>
      </c>
    </row>
    <row r="34" spans="1:16" ht="15" customHeight="1" x14ac:dyDescent="0.2">
      <c r="A34" s="15" t="s">
        <v>40</v>
      </c>
      <c r="B34" s="2">
        <f>SUM(C34:D34)</f>
        <v>1377</v>
      </c>
      <c r="C34" s="2">
        <f t="shared" si="16"/>
        <v>701</v>
      </c>
      <c r="D34" s="2">
        <f t="shared" si="16"/>
        <v>676</v>
      </c>
      <c r="E34" s="2">
        <v>169</v>
      </c>
      <c r="F34" s="2">
        <v>172</v>
      </c>
      <c r="G34" s="2">
        <v>181</v>
      </c>
      <c r="H34" s="2">
        <v>154</v>
      </c>
      <c r="I34" s="2">
        <v>161</v>
      </c>
      <c r="J34" s="2">
        <v>172</v>
      </c>
      <c r="K34" s="2">
        <v>73</v>
      </c>
      <c r="L34" s="2">
        <v>67</v>
      </c>
      <c r="M34" s="2">
        <v>67</v>
      </c>
      <c r="N34" s="2">
        <v>56</v>
      </c>
      <c r="O34" s="2">
        <v>50</v>
      </c>
      <c r="P34" s="44">
        <v>55</v>
      </c>
    </row>
    <row r="35" spans="1:16" ht="15" customHeight="1" x14ac:dyDescent="0.2">
      <c r="A35" s="15" t="s">
        <v>41</v>
      </c>
      <c r="B35" s="2">
        <f>SUM(C35:D35)</f>
        <v>832</v>
      </c>
      <c r="C35" s="2">
        <f t="shared" si="16"/>
        <v>446</v>
      </c>
      <c r="D35" s="2">
        <f t="shared" si="16"/>
        <v>386</v>
      </c>
      <c r="E35" s="2">
        <v>59</v>
      </c>
      <c r="F35" s="2">
        <v>65</v>
      </c>
      <c r="G35" s="2">
        <v>61</v>
      </c>
      <c r="H35" s="2">
        <v>66</v>
      </c>
      <c r="I35" s="2">
        <v>58</v>
      </c>
      <c r="J35" s="2">
        <v>63</v>
      </c>
      <c r="K35" s="2">
        <v>114</v>
      </c>
      <c r="L35" s="2">
        <v>80</v>
      </c>
      <c r="M35" s="2">
        <v>89</v>
      </c>
      <c r="N35" s="2">
        <v>69</v>
      </c>
      <c r="O35" s="2">
        <v>65</v>
      </c>
      <c r="P35" s="44">
        <v>43</v>
      </c>
    </row>
    <row r="36" spans="1:16" ht="15" customHeight="1" x14ac:dyDescent="0.2">
      <c r="A36" s="15" t="s">
        <v>42</v>
      </c>
      <c r="B36" s="2">
        <f>SUM(C36:D36)</f>
        <v>149</v>
      </c>
      <c r="C36" s="2">
        <f t="shared" si="16"/>
        <v>81</v>
      </c>
      <c r="D36" s="2">
        <f t="shared" si="16"/>
        <v>68</v>
      </c>
      <c r="E36" s="2">
        <v>41</v>
      </c>
      <c r="F36" s="2">
        <v>29</v>
      </c>
      <c r="G36" s="2">
        <v>18</v>
      </c>
      <c r="H36" s="2">
        <v>22</v>
      </c>
      <c r="I36" s="2">
        <v>22</v>
      </c>
      <c r="J36" s="2">
        <v>17</v>
      </c>
      <c r="K36" s="16" t="s">
        <v>173</v>
      </c>
      <c r="L36" s="16" t="s">
        <v>173</v>
      </c>
      <c r="M36" s="16" t="s">
        <v>173</v>
      </c>
      <c r="N36" s="16" t="s">
        <v>173</v>
      </c>
      <c r="O36" s="16" t="s">
        <v>173</v>
      </c>
      <c r="P36" s="55" t="s">
        <v>173</v>
      </c>
    </row>
    <row r="37" spans="1:16" ht="15" customHeight="1" x14ac:dyDescent="0.2">
      <c r="A37" s="15"/>
      <c r="B37" s="1"/>
      <c r="C37" s="1"/>
      <c r="D37" s="1"/>
      <c r="E37" s="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22"/>
    </row>
    <row r="38" spans="1:16" ht="15" customHeight="1" x14ac:dyDescent="0.2">
      <c r="A38" s="15" t="s">
        <v>148</v>
      </c>
      <c r="B38" s="10">
        <f>SUM(B40:B52)</f>
        <v>41969</v>
      </c>
      <c r="C38" s="10">
        <f t="shared" ref="C38:P38" si="17">SUM(C40:C52)</f>
        <v>20922</v>
      </c>
      <c r="D38" s="10">
        <f t="shared" si="17"/>
        <v>21047</v>
      </c>
      <c r="E38" s="10">
        <f>SUM(E40:E52)</f>
        <v>4623</v>
      </c>
      <c r="F38" s="10">
        <f>SUM(F40:F52)</f>
        <v>4134</v>
      </c>
      <c r="G38" s="10">
        <f t="shared" si="17"/>
        <v>4086</v>
      </c>
      <c r="H38" s="10">
        <f t="shared" si="17"/>
        <v>4022</v>
      </c>
      <c r="I38" s="10">
        <f t="shared" si="17"/>
        <v>3531</v>
      </c>
      <c r="J38" s="10">
        <f t="shared" si="17"/>
        <v>3804</v>
      </c>
      <c r="K38" s="10">
        <f t="shared" si="17"/>
        <v>3555</v>
      </c>
      <c r="L38" s="10">
        <f t="shared" si="17"/>
        <v>3628</v>
      </c>
      <c r="M38" s="10">
        <f t="shared" si="17"/>
        <v>2683</v>
      </c>
      <c r="N38" s="10">
        <f t="shared" si="17"/>
        <v>2878</v>
      </c>
      <c r="O38" s="10">
        <f t="shared" si="17"/>
        <v>2444</v>
      </c>
      <c r="P38" s="47">
        <f t="shared" si="17"/>
        <v>2581</v>
      </c>
    </row>
    <row r="39" spans="1:16" ht="15" customHeight="1" x14ac:dyDescent="0.2">
      <c r="A39" s="15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20"/>
    </row>
    <row r="40" spans="1:16" ht="15" customHeight="1" x14ac:dyDescent="0.2">
      <c r="A40" s="15" t="s">
        <v>43</v>
      </c>
      <c r="B40" s="2">
        <f>SUM(C40:D40)</f>
        <v>1189</v>
      </c>
      <c r="C40" s="2">
        <f t="shared" ref="C40:D52" si="18">SUM(E40,G40,I40,K40,M40,O40)</f>
        <v>606</v>
      </c>
      <c r="D40" s="2">
        <f t="shared" si="18"/>
        <v>583</v>
      </c>
      <c r="E40" s="2">
        <f>(E182)</f>
        <v>185</v>
      </c>
      <c r="F40" s="2">
        <f t="shared" ref="F40:P40" si="19">(F182)</f>
        <v>142</v>
      </c>
      <c r="G40" s="2">
        <f t="shared" si="19"/>
        <v>131</v>
      </c>
      <c r="H40" s="2">
        <f t="shared" si="19"/>
        <v>131</v>
      </c>
      <c r="I40" s="2">
        <f t="shared" si="19"/>
        <v>127</v>
      </c>
      <c r="J40" s="2">
        <f t="shared" si="19"/>
        <v>139</v>
      </c>
      <c r="K40" s="2">
        <f t="shared" si="19"/>
        <v>57</v>
      </c>
      <c r="L40" s="2">
        <f t="shared" si="19"/>
        <v>67</v>
      </c>
      <c r="M40" s="2">
        <f t="shared" si="19"/>
        <v>63</v>
      </c>
      <c r="N40" s="2">
        <f t="shared" si="19"/>
        <v>61</v>
      </c>
      <c r="O40" s="2">
        <f t="shared" si="19"/>
        <v>43</v>
      </c>
      <c r="P40" s="44">
        <f t="shared" si="19"/>
        <v>43</v>
      </c>
    </row>
    <row r="41" spans="1:16" ht="15" customHeight="1" x14ac:dyDescent="0.2">
      <c r="A41" s="15" t="s">
        <v>44</v>
      </c>
      <c r="B41" s="2">
        <f>SUM(C41:D41)</f>
        <v>5832</v>
      </c>
      <c r="C41" s="2">
        <f t="shared" si="18"/>
        <v>3009</v>
      </c>
      <c r="D41" s="2">
        <f t="shared" si="18"/>
        <v>2823</v>
      </c>
      <c r="E41" s="2">
        <f t="shared" ref="E41:P41" si="20">SUM(E183,E328)</f>
        <v>717</v>
      </c>
      <c r="F41" s="2">
        <f t="shared" si="20"/>
        <v>611</v>
      </c>
      <c r="G41" s="2">
        <f t="shared" si="20"/>
        <v>643</v>
      </c>
      <c r="H41" s="2">
        <f t="shared" si="20"/>
        <v>580</v>
      </c>
      <c r="I41" s="2">
        <f t="shared" si="20"/>
        <v>519</v>
      </c>
      <c r="J41" s="2">
        <f t="shared" si="20"/>
        <v>545</v>
      </c>
      <c r="K41" s="2">
        <f t="shared" si="20"/>
        <v>444</v>
      </c>
      <c r="L41" s="2">
        <f t="shared" si="20"/>
        <v>468</v>
      </c>
      <c r="M41" s="2">
        <f t="shared" si="20"/>
        <v>325</v>
      </c>
      <c r="N41" s="2">
        <f t="shared" si="20"/>
        <v>330</v>
      </c>
      <c r="O41" s="2">
        <f t="shared" si="20"/>
        <v>361</v>
      </c>
      <c r="P41" s="44">
        <f t="shared" si="20"/>
        <v>289</v>
      </c>
    </row>
    <row r="42" spans="1:16" ht="15" customHeight="1" x14ac:dyDescent="0.2">
      <c r="A42" s="19" t="s">
        <v>45</v>
      </c>
      <c r="B42" s="2">
        <f>SUM(C42:D42)</f>
        <v>698</v>
      </c>
      <c r="C42" s="2">
        <f t="shared" si="18"/>
        <v>357</v>
      </c>
      <c r="D42" s="2">
        <f t="shared" si="18"/>
        <v>341</v>
      </c>
      <c r="E42" s="2">
        <f>(E184)</f>
        <v>90</v>
      </c>
      <c r="F42" s="2">
        <f t="shared" ref="F42:P42" si="21">(F184)</f>
        <v>71</v>
      </c>
      <c r="G42" s="2">
        <f t="shared" si="21"/>
        <v>73</v>
      </c>
      <c r="H42" s="2">
        <f t="shared" si="21"/>
        <v>71</v>
      </c>
      <c r="I42" s="2">
        <f t="shared" si="21"/>
        <v>56</v>
      </c>
      <c r="J42" s="2">
        <f t="shared" si="21"/>
        <v>58</v>
      </c>
      <c r="K42" s="2">
        <f t="shared" si="21"/>
        <v>72</v>
      </c>
      <c r="L42" s="2">
        <f t="shared" si="21"/>
        <v>71</v>
      </c>
      <c r="M42" s="2">
        <f t="shared" si="21"/>
        <v>30</v>
      </c>
      <c r="N42" s="2">
        <f t="shared" si="21"/>
        <v>30</v>
      </c>
      <c r="O42" s="2">
        <f t="shared" si="21"/>
        <v>36</v>
      </c>
      <c r="P42" s="44">
        <f t="shared" si="21"/>
        <v>40</v>
      </c>
    </row>
    <row r="43" spans="1:16" ht="15" customHeight="1" x14ac:dyDescent="0.2">
      <c r="A43" s="19" t="s">
        <v>46</v>
      </c>
      <c r="B43" s="2">
        <f>SUM(C43:D43)</f>
        <v>1866</v>
      </c>
      <c r="C43" s="2">
        <f t="shared" si="18"/>
        <v>949</v>
      </c>
      <c r="D43" s="2">
        <f>SUM(F43,H43,J43,L43,N43,P43)</f>
        <v>917</v>
      </c>
      <c r="E43" s="2">
        <f t="shared" ref="E43:P43" si="22">SUM(E185,E329)</f>
        <v>228</v>
      </c>
      <c r="F43" s="2">
        <f t="shared" si="22"/>
        <v>196</v>
      </c>
      <c r="G43" s="2">
        <f t="shared" si="22"/>
        <v>205</v>
      </c>
      <c r="H43" s="2">
        <f t="shared" si="22"/>
        <v>174</v>
      </c>
      <c r="I43" s="2">
        <f t="shared" si="22"/>
        <v>178</v>
      </c>
      <c r="J43" s="2">
        <f t="shared" si="22"/>
        <v>169</v>
      </c>
      <c r="K43" s="2">
        <f t="shared" si="22"/>
        <v>137</v>
      </c>
      <c r="L43" s="2">
        <f t="shared" si="22"/>
        <v>133</v>
      </c>
      <c r="M43" s="2">
        <f t="shared" si="22"/>
        <v>95</v>
      </c>
      <c r="N43" s="2">
        <f t="shared" si="22"/>
        <v>140</v>
      </c>
      <c r="O43" s="2">
        <f t="shared" si="22"/>
        <v>106</v>
      </c>
      <c r="P43" s="44">
        <f t="shared" si="22"/>
        <v>105</v>
      </c>
    </row>
    <row r="44" spans="1:16" ht="15" customHeight="1" x14ac:dyDescent="0.2">
      <c r="A44" s="15" t="s">
        <v>47</v>
      </c>
      <c r="B44" s="2">
        <f>SUM(C44:D44)</f>
        <v>7816</v>
      </c>
      <c r="C44" s="2">
        <f t="shared" si="18"/>
        <v>3798</v>
      </c>
      <c r="D44" s="2">
        <f t="shared" si="18"/>
        <v>4018</v>
      </c>
      <c r="E44" s="2">
        <f t="shared" ref="E44:P44" si="23">SUM(E200,E330)</f>
        <v>873</v>
      </c>
      <c r="F44" s="2">
        <f t="shared" si="23"/>
        <v>804</v>
      </c>
      <c r="G44" s="2">
        <f t="shared" si="23"/>
        <v>787</v>
      </c>
      <c r="H44" s="2">
        <f t="shared" si="23"/>
        <v>731</v>
      </c>
      <c r="I44" s="2">
        <f t="shared" si="23"/>
        <v>610</v>
      </c>
      <c r="J44" s="2">
        <f t="shared" si="23"/>
        <v>720</v>
      </c>
      <c r="K44" s="2">
        <f t="shared" si="23"/>
        <v>639</v>
      </c>
      <c r="L44" s="2">
        <f t="shared" si="23"/>
        <v>697</v>
      </c>
      <c r="M44" s="2">
        <f t="shared" si="23"/>
        <v>485</v>
      </c>
      <c r="N44" s="2">
        <f t="shared" si="23"/>
        <v>548</v>
      </c>
      <c r="O44" s="2">
        <f t="shared" si="23"/>
        <v>404</v>
      </c>
      <c r="P44" s="44">
        <f t="shared" si="23"/>
        <v>518</v>
      </c>
    </row>
    <row r="45" spans="1:16" ht="15" customHeight="1" x14ac:dyDescent="0.2">
      <c r="A45" s="15" t="s">
        <v>67</v>
      </c>
      <c r="B45" s="2">
        <f t="shared" ref="B45:B52" si="24">SUM(C45:D45)</f>
        <v>15337</v>
      </c>
      <c r="C45" s="2">
        <f t="shared" ref="C45:C52" si="25">SUM(E45,G45,I45,K45,M45,O45)</f>
        <v>7440</v>
      </c>
      <c r="D45" s="2">
        <f t="shared" si="18"/>
        <v>7897</v>
      </c>
      <c r="E45" s="2">
        <f t="shared" ref="E45:P45" si="26">SUM(E201,E331)</f>
        <v>1507</v>
      </c>
      <c r="F45" s="2">
        <f t="shared" si="26"/>
        <v>1420</v>
      </c>
      <c r="G45" s="2">
        <f t="shared" si="26"/>
        <v>1343</v>
      </c>
      <c r="H45" s="2">
        <f t="shared" si="26"/>
        <v>1465</v>
      </c>
      <c r="I45" s="2">
        <f t="shared" si="26"/>
        <v>1261</v>
      </c>
      <c r="J45" s="2">
        <f t="shared" si="26"/>
        <v>1386</v>
      </c>
      <c r="K45" s="2">
        <f t="shared" si="26"/>
        <v>1301</v>
      </c>
      <c r="L45" s="2">
        <f t="shared" si="26"/>
        <v>1358</v>
      </c>
      <c r="M45" s="2">
        <f t="shared" si="26"/>
        <v>1096</v>
      </c>
      <c r="N45" s="2">
        <f t="shared" si="26"/>
        <v>1151</v>
      </c>
      <c r="O45" s="2">
        <f t="shared" si="26"/>
        <v>932</v>
      </c>
      <c r="P45" s="44">
        <f t="shared" si="26"/>
        <v>1117</v>
      </c>
    </row>
    <row r="46" spans="1:16" ht="15" customHeight="1" x14ac:dyDescent="0.2">
      <c r="A46" s="15" t="s">
        <v>48</v>
      </c>
      <c r="B46" s="2">
        <f t="shared" si="24"/>
        <v>2560</v>
      </c>
      <c r="C46" s="2">
        <f t="shared" si="25"/>
        <v>1316</v>
      </c>
      <c r="D46" s="2">
        <f t="shared" si="18"/>
        <v>1244</v>
      </c>
      <c r="E46" s="2">
        <f>(E202)</f>
        <v>281</v>
      </c>
      <c r="F46" s="2">
        <f t="shared" ref="F46:P46" si="27">(F202)</f>
        <v>241</v>
      </c>
      <c r="G46" s="2">
        <f t="shared" si="27"/>
        <v>252</v>
      </c>
      <c r="H46" s="2">
        <f t="shared" si="27"/>
        <v>224</v>
      </c>
      <c r="I46" s="2">
        <f t="shared" si="27"/>
        <v>227</v>
      </c>
      <c r="J46" s="2">
        <f t="shared" si="27"/>
        <v>221</v>
      </c>
      <c r="K46" s="2">
        <f t="shared" si="27"/>
        <v>256</v>
      </c>
      <c r="L46" s="2">
        <f t="shared" si="27"/>
        <v>223</v>
      </c>
      <c r="M46" s="2">
        <f t="shared" si="27"/>
        <v>152</v>
      </c>
      <c r="N46" s="2">
        <f t="shared" si="27"/>
        <v>188</v>
      </c>
      <c r="O46" s="2">
        <f t="shared" si="27"/>
        <v>148</v>
      </c>
      <c r="P46" s="44">
        <f t="shared" si="27"/>
        <v>147</v>
      </c>
    </row>
    <row r="47" spans="1:16" ht="15" customHeight="1" x14ac:dyDescent="0.2">
      <c r="A47" s="15" t="s">
        <v>68</v>
      </c>
      <c r="B47" s="2">
        <f t="shared" si="24"/>
        <v>773</v>
      </c>
      <c r="C47" s="2">
        <f t="shared" si="25"/>
        <v>391</v>
      </c>
      <c r="D47" s="2">
        <f t="shared" si="18"/>
        <v>382</v>
      </c>
      <c r="E47" s="2">
        <f t="shared" ref="E47:E52" si="28">(E203)</f>
        <v>111</v>
      </c>
      <c r="F47" s="2">
        <f t="shared" ref="F47:P47" si="29">(F203)</f>
        <v>76</v>
      </c>
      <c r="G47" s="2">
        <f t="shared" si="29"/>
        <v>94</v>
      </c>
      <c r="H47" s="2">
        <f t="shared" si="29"/>
        <v>82</v>
      </c>
      <c r="I47" s="2">
        <f t="shared" si="29"/>
        <v>62</v>
      </c>
      <c r="J47" s="2">
        <f t="shared" si="29"/>
        <v>83</v>
      </c>
      <c r="K47" s="2">
        <f t="shared" si="29"/>
        <v>52</v>
      </c>
      <c r="L47" s="2">
        <f t="shared" si="29"/>
        <v>55</v>
      </c>
      <c r="M47" s="2">
        <f t="shared" si="29"/>
        <v>26</v>
      </c>
      <c r="N47" s="2">
        <f t="shared" si="29"/>
        <v>50</v>
      </c>
      <c r="O47" s="2">
        <f t="shared" si="29"/>
        <v>46</v>
      </c>
      <c r="P47" s="44">
        <f t="shared" si="29"/>
        <v>36</v>
      </c>
    </row>
    <row r="48" spans="1:16" ht="15" customHeight="1" x14ac:dyDescent="0.2">
      <c r="A48" s="15" t="s">
        <v>69</v>
      </c>
      <c r="B48" s="2">
        <f t="shared" si="24"/>
        <v>573</v>
      </c>
      <c r="C48" s="2">
        <f t="shared" si="25"/>
        <v>395</v>
      </c>
      <c r="D48" s="2">
        <f t="shared" si="18"/>
        <v>178</v>
      </c>
      <c r="E48" s="2">
        <f t="shared" si="28"/>
        <v>34</v>
      </c>
      <c r="F48" s="2">
        <f t="shared" ref="F48:P48" si="30">(F204)</f>
        <v>40</v>
      </c>
      <c r="G48" s="2">
        <f t="shared" si="30"/>
        <v>44</v>
      </c>
      <c r="H48" s="2">
        <f t="shared" si="30"/>
        <v>43</v>
      </c>
      <c r="I48" s="2">
        <f t="shared" si="30"/>
        <v>26</v>
      </c>
      <c r="J48" s="2">
        <f t="shared" si="30"/>
        <v>36</v>
      </c>
      <c r="K48" s="2">
        <f t="shared" si="30"/>
        <v>118</v>
      </c>
      <c r="L48" s="2">
        <f t="shared" si="30"/>
        <v>19</v>
      </c>
      <c r="M48" s="2">
        <f t="shared" si="30"/>
        <v>74</v>
      </c>
      <c r="N48" s="2">
        <f t="shared" si="30"/>
        <v>26</v>
      </c>
      <c r="O48" s="2">
        <f t="shared" si="30"/>
        <v>99</v>
      </c>
      <c r="P48" s="44">
        <f t="shared" si="30"/>
        <v>14</v>
      </c>
    </row>
    <row r="49" spans="1:16" ht="15" customHeight="1" x14ac:dyDescent="0.2">
      <c r="A49" s="15" t="s">
        <v>70</v>
      </c>
      <c r="B49" s="2">
        <f t="shared" si="24"/>
        <v>1588</v>
      </c>
      <c r="C49" s="2">
        <f t="shared" si="25"/>
        <v>807</v>
      </c>
      <c r="D49" s="2">
        <f t="shared" si="18"/>
        <v>781</v>
      </c>
      <c r="E49" s="2">
        <f t="shared" si="28"/>
        <v>198</v>
      </c>
      <c r="F49" s="2">
        <f t="shared" ref="F49:P49" si="31">(F205)</f>
        <v>199</v>
      </c>
      <c r="G49" s="2">
        <f t="shared" si="31"/>
        <v>196</v>
      </c>
      <c r="H49" s="2">
        <f t="shared" si="31"/>
        <v>189</v>
      </c>
      <c r="I49" s="2">
        <f t="shared" si="31"/>
        <v>169</v>
      </c>
      <c r="J49" s="2">
        <f t="shared" si="31"/>
        <v>172</v>
      </c>
      <c r="K49" s="2">
        <f t="shared" si="31"/>
        <v>108</v>
      </c>
      <c r="L49" s="2">
        <f t="shared" si="31"/>
        <v>94</v>
      </c>
      <c r="M49" s="2">
        <f t="shared" si="31"/>
        <v>75</v>
      </c>
      <c r="N49" s="2">
        <f t="shared" si="31"/>
        <v>68</v>
      </c>
      <c r="O49" s="2">
        <f t="shared" si="31"/>
        <v>61</v>
      </c>
      <c r="P49" s="44">
        <f t="shared" si="31"/>
        <v>59</v>
      </c>
    </row>
    <row r="50" spans="1:16" ht="15" customHeight="1" x14ac:dyDescent="0.2">
      <c r="A50" s="15" t="s">
        <v>59</v>
      </c>
      <c r="B50" s="2">
        <f t="shared" si="24"/>
        <v>1234</v>
      </c>
      <c r="C50" s="2">
        <f t="shared" si="25"/>
        <v>638</v>
      </c>
      <c r="D50" s="2">
        <f t="shared" si="18"/>
        <v>596</v>
      </c>
      <c r="E50" s="2">
        <f t="shared" si="28"/>
        <v>83</v>
      </c>
      <c r="F50" s="2">
        <f t="shared" ref="F50:P50" si="32">(F206)</f>
        <v>63</v>
      </c>
      <c r="G50" s="2">
        <f t="shared" si="32"/>
        <v>84</v>
      </c>
      <c r="H50" s="2">
        <f t="shared" si="32"/>
        <v>85</v>
      </c>
      <c r="I50" s="2">
        <f t="shared" si="32"/>
        <v>65</v>
      </c>
      <c r="J50" s="2">
        <f t="shared" si="32"/>
        <v>64</v>
      </c>
      <c r="K50" s="2">
        <f t="shared" si="32"/>
        <v>182</v>
      </c>
      <c r="L50" s="2">
        <f t="shared" si="32"/>
        <v>187</v>
      </c>
      <c r="M50" s="2">
        <f t="shared" si="32"/>
        <v>121</v>
      </c>
      <c r="N50" s="2">
        <f t="shared" si="32"/>
        <v>121</v>
      </c>
      <c r="O50" s="2">
        <f t="shared" si="32"/>
        <v>103</v>
      </c>
      <c r="P50" s="44">
        <f t="shared" si="32"/>
        <v>76</v>
      </c>
    </row>
    <row r="51" spans="1:16" ht="15" customHeight="1" x14ac:dyDescent="0.2">
      <c r="A51" s="15" t="s">
        <v>49</v>
      </c>
      <c r="B51" s="2">
        <f t="shared" si="24"/>
        <v>605</v>
      </c>
      <c r="C51" s="2">
        <f t="shared" si="25"/>
        <v>322</v>
      </c>
      <c r="D51" s="2">
        <f t="shared" si="18"/>
        <v>283</v>
      </c>
      <c r="E51" s="2">
        <f t="shared" si="28"/>
        <v>83</v>
      </c>
      <c r="F51" s="2">
        <f t="shared" ref="F51:P51" si="33">(F207)</f>
        <v>75</v>
      </c>
      <c r="G51" s="2">
        <f t="shared" si="33"/>
        <v>61</v>
      </c>
      <c r="H51" s="2">
        <f t="shared" si="33"/>
        <v>71</v>
      </c>
      <c r="I51" s="2">
        <f t="shared" si="33"/>
        <v>55</v>
      </c>
      <c r="J51" s="2">
        <f t="shared" si="33"/>
        <v>62</v>
      </c>
      <c r="K51" s="2">
        <f t="shared" si="33"/>
        <v>52</v>
      </c>
      <c r="L51" s="2">
        <f t="shared" si="33"/>
        <v>43</v>
      </c>
      <c r="M51" s="2">
        <f t="shared" si="33"/>
        <v>37</v>
      </c>
      <c r="N51" s="2">
        <f t="shared" si="33"/>
        <v>23</v>
      </c>
      <c r="O51" s="2">
        <f t="shared" si="33"/>
        <v>34</v>
      </c>
      <c r="P51" s="44">
        <f t="shared" si="33"/>
        <v>9</v>
      </c>
    </row>
    <row r="52" spans="1:16" ht="15" customHeight="1" x14ac:dyDescent="0.2">
      <c r="A52" s="15" t="s">
        <v>50</v>
      </c>
      <c r="B52" s="2">
        <f t="shared" si="24"/>
        <v>1898</v>
      </c>
      <c r="C52" s="2">
        <f t="shared" si="25"/>
        <v>894</v>
      </c>
      <c r="D52" s="2">
        <f t="shared" si="18"/>
        <v>1004</v>
      </c>
      <c r="E52" s="2">
        <f t="shared" si="28"/>
        <v>233</v>
      </c>
      <c r="F52" s="2">
        <f t="shared" ref="F52:P52" si="34">(F208)</f>
        <v>196</v>
      </c>
      <c r="G52" s="2">
        <f t="shared" si="34"/>
        <v>173</v>
      </c>
      <c r="H52" s="2">
        <f t="shared" si="34"/>
        <v>176</v>
      </c>
      <c r="I52" s="2">
        <f t="shared" si="34"/>
        <v>176</v>
      </c>
      <c r="J52" s="2">
        <f t="shared" si="34"/>
        <v>149</v>
      </c>
      <c r="K52" s="2">
        <f t="shared" si="34"/>
        <v>137</v>
      </c>
      <c r="L52" s="2">
        <f t="shared" si="34"/>
        <v>213</v>
      </c>
      <c r="M52" s="2">
        <f t="shared" si="34"/>
        <v>104</v>
      </c>
      <c r="N52" s="2">
        <f t="shared" si="34"/>
        <v>142</v>
      </c>
      <c r="O52" s="2">
        <f t="shared" si="34"/>
        <v>71</v>
      </c>
      <c r="P52" s="44">
        <f t="shared" si="34"/>
        <v>128</v>
      </c>
    </row>
    <row r="53" spans="1:16" ht="15" customHeight="1" x14ac:dyDescent="0.2">
      <c r="A53" s="15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20"/>
    </row>
    <row r="54" spans="1:16" ht="15" customHeight="1" x14ac:dyDescent="0.2">
      <c r="A54" s="15" t="s">
        <v>150</v>
      </c>
      <c r="B54" s="10">
        <f>SUM(B56:B57)</f>
        <v>4415</v>
      </c>
      <c r="C54" s="10">
        <f t="shared" ref="C54:P54" si="35">SUM(C56:C57)</f>
        <v>2276</v>
      </c>
      <c r="D54" s="10">
        <f t="shared" si="35"/>
        <v>2139</v>
      </c>
      <c r="E54" s="10">
        <f t="shared" si="35"/>
        <v>721</v>
      </c>
      <c r="F54" s="10">
        <f t="shared" si="35"/>
        <v>614</v>
      </c>
      <c r="G54" s="10">
        <f t="shared" si="35"/>
        <v>587</v>
      </c>
      <c r="H54" s="10">
        <f t="shared" si="35"/>
        <v>514</v>
      </c>
      <c r="I54" s="10">
        <f t="shared" si="35"/>
        <v>425</v>
      </c>
      <c r="J54" s="10">
        <f t="shared" si="35"/>
        <v>410</v>
      </c>
      <c r="K54" s="10">
        <f t="shared" si="35"/>
        <v>261</v>
      </c>
      <c r="L54" s="10">
        <f t="shared" si="35"/>
        <v>266</v>
      </c>
      <c r="M54" s="10">
        <f t="shared" si="35"/>
        <v>164</v>
      </c>
      <c r="N54" s="10">
        <f t="shared" si="35"/>
        <v>194</v>
      </c>
      <c r="O54" s="10">
        <f t="shared" si="35"/>
        <v>118</v>
      </c>
      <c r="P54" s="47">
        <f t="shared" si="35"/>
        <v>141</v>
      </c>
    </row>
    <row r="55" spans="1:16" ht="15" customHeight="1" x14ac:dyDescent="0.2">
      <c r="A55" s="15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20"/>
    </row>
    <row r="56" spans="1:16" ht="15" customHeight="1" x14ac:dyDescent="0.2">
      <c r="A56" s="15" t="s">
        <v>51</v>
      </c>
      <c r="B56" s="2">
        <f>SUM(C56:D56)</f>
        <v>2593</v>
      </c>
      <c r="C56" s="2">
        <f>SUM(E56,G56,I56,K56,M56,O56)</f>
        <v>1302</v>
      </c>
      <c r="D56" s="2">
        <f>SUM(F56,H56,J56,L56,N56,P56)</f>
        <v>1291</v>
      </c>
      <c r="E56" s="2">
        <f t="shared" ref="E56:P56" si="36">SUM(E212,E335)</f>
        <v>406</v>
      </c>
      <c r="F56" s="2">
        <f t="shared" si="36"/>
        <v>372</v>
      </c>
      <c r="G56" s="2">
        <f t="shared" si="36"/>
        <v>332</v>
      </c>
      <c r="H56" s="2">
        <f t="shared" si="36"/>
        <v>302</v>
      </c>
      <c r="I56" s="2">
        <f t="shared" si="36"/>
        <v>237</v>
      </c>
      <c r="J56" s="2">
        <f t="shared" si="36"/>
        <v>240</v>
      </c>
      <c r="K56" s="2">
        <f t="shared" si="36"/>
        <v>154</v>
      </c>
      <c r="L56" s="2">
        <f t="shared" si="36"/>
        <v>161</v>
      </c>
      <c r="M56" s="2">
        <f t="shared" si="36"/>
        <v>106</v>
      </c>
      <c r="N56" s="2">
        <f t="shared" si="36"/>
        <v>126</v>
      </c>
      <c r="O56" s="2">
        <f t="shared" si="36"/>
        <v>67</v>
      </c>
      <c r="P56" s="44">
        <f t="shared" si="36"/>
        <v>90</v>
      </c>
    </row>
    <row r="57" spans="1:16" ht="15" customHeight="1" x14ac:dyDescent="0.2">
      <c r="A57" s="15" t="s">
        <v>88</v>
      </c>
      <c r="B57" s="2">
        <f>SUM(C57:D57)</f>
        <v>1822</v>
      </c>
      <c r="C57" s="2">
        <f>SUM(E57,G57,I57,K57,M57,O57)</f>
        <v>974</v>
      </c>
      <c r="D57" s="2">
        <f>SUM(F57,H57,J57,L57,N57,P57)</f>
        <v>848</v>
      </c>
      <c r="E57" s="2">
        <f t="shared" ref="E57:P57" si="37">SUM(E213,E336)</f>
        <v>315</v>
      </c>
      <c r="F57" s="2">
        <f t="shared" si="37"/>
        <v>242</v>
      </c>
      <c r="G57" s="2">
        <f t="shared" si="37"/>
        <v>255</v>
      </c>
      <c r="H57" s="2">
        <f t="shared" si="37"/>
        <v>212</v>
      </c>
      <c r="I57" s="2">
        <f t="shared" si="37"/>
        <v>188</v>
      </c>
      <c r="J57" s="2">
        <f t="shared" si="37"/>
        <v>170</v>
      </c>
      <c r="K57" s="2">
        <f t="shared" si="37"/>
        <v>107</v>
      </c>
      <c r="L57" s="2">
        <f t="shared" si="37"/>
        <v>105</v>
      </c>
      <c r="M57" s="2">
        <f t="shared" si="37"/>
        <v>58</v>
      </c>
      <c r="N57" s="2">
        <f t="shared" si="37"/>
        <v>68</v>
      </c>
      <c r="O57" s="2">
        <f t="shared" si="37"/>
        <v>51</v>
      </c>
      <c r="P57" s="44">
        <f t="shared" si="37"/>
        <v>51</v>
      </c>
    </row>
    <row r="58" spans="1:16" ht="15" customHeight="1" x14ac:dyDescent="0.2">
      <c r="A58" s="15"/>
      <c r="B58" s="1"/>
      <c r="C58" s="1"/>
      <c r="D58" s="1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15"/>
    </row>
    <row r="59" spans="1:16" ht="15" customHeight="1" x14ac:dyDescent="0.2">
      <c r="A59" s="15" t="s">
        <v>151</v>
      </c>
      <c r="B59" s="10">
        <f>SUM(B61:B62,B77:B81)</f>
        <v>10087</v>
      </c>
      <c r="C59" s="10">
        <f t="shared" ref="C59:P59" si="38">SUM(C61:C62,C77:C81)</f>
        <v>4915</v>
      </c>
      <c r="D59" s="10">
        <f t="shared" si="38"/>
        <v>5172</v>
      </c>
      <c r="E59" s="10">
        <f t="shared" si="38"/>
        <v>1169</v>
      </c>
      <c r="F59" s="10">
        <f t="shared" si="38"/>
        <v>1011</v>
      </c>
      <c r="G59" s="10">
        <f t="shared" si="38"/>
        <v>941</v>
      </c>
      <c r="H59" s="10">
        <f t="shared" si="38"/>
        <v>950</v>
      </c>
      <c r="I59" s="10">
        <f t="shared" si="38"/>
        <v>872</v>
      </c>
      <c r="J59" s="10">
        <f t="shared" si="38"/>
        <v>954</v>
      </c>
      <c r="K59" s="10">
        <f t="shared" si="38"/>
        <v>767</v>
      </c>
      <c r="L59" s="10">
        <f t="shared" si="38"/>
        <v>812</v>
      </c>
      <c r="M59" s="10">
        <f t="shared" si="38"/>
        <v>598</v>
      </c>
      <c r="N59" s="10">
        <f t="shared" si="38"/>
        <v>685</v>
      </c>
      <c r="O59" s="10">
        <f t="shared" si="38"/>
        <v>568</v>
      </c>
      <c r="P59" s="47">
        <f t="shared" si="38"/>
        <v>760</v>
      </c>
    </row>
    <row r="60" spans="1:16" ht="15" customHeight="1" x14ac:dyDescent="0.2">
      <c r="A60" s="15"/>
      <c r="B60" s="1"/>
      <c r="C60" s="1"/>
      <c r="D60" s="1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15"/>
    </row>
    <row r="61" spans="1:16" ht="15" customHeight="1" x14ac:dyDescent="0.2">
      <c r="A61" s="15" t="s">
        <v>52</v>
      </c>
      <c r="B61" s="2">
        <f t="shared" ref="B61:B81" si="39">SUM(C61:D61)</f>
        <v>5447</v>
      </c>
      <c r="C61" s="2">
        <f>SUM(E61,G61,I61,K61,M61,O61)</f>
        <v>2448</v>
      </c>
      <c r="D61" s="2">
        <f>SUM(F61,H61,J61,L61,N61,P61)</f>
        <v>2999</v>
      </c>
      <c r="E61" s="2">
        <f t="shared" ref="E61:P61" si="40">SUM(E217,E338)</f>
        <v>588</v>
      </c>
      <c r="F61" s="2">
        <f t="shared" si="40"/>
        <v>545</v>
      </c>
      <c r="G61" s="2">
        <f t="shared" si="40"/>
        <v>440</v>
      </c>
      <c r="H61" s="2">
        <f t="shared" si="40"/>
        <v>478</v>
      </c>
      <c r="I61" s="2">
        <f t="shared" si="40"/>
        <v>401</v>
      </c>
      <c r="J61" s="2">
        <f t="shared" si="40"/>
        <v>515</v>
      </c>
      <c r="K61" s="2">
        <f t="shared" si="40"/>
        <v>406</v>
      </c>
      <c r="L61" s="2">
        <f t="shared" si="40"/>
        <v>521</v>
      </c>
      <c r="M61" s="2">
        <f t="shared" si="40"/>
        <v>322</v>
      </c>
      <c r="N61" s="2">
        <f t="shared" si="40"/>
        <v>459</v>
      </c>
      <c r="O61" s="2">
        <f t="shared" si="40"/>
        <v>291</v>
      </c>
      <c r="P61" s="44">
        <f t="shared" si="40"/>
        <v>481</v>
      </c>
    </row>
    <row r="62" spans="1:16" ht="15" customHeight="1" x14ac:dyDescent="0.2">
      <c r="A62" s="15" t="s">
        <v>53</v>
      </c>
      <c r="B62" s="2">
        <f t="shared" si="39"/>
        <v>459</v>
      </c>
      <c r="C62" s="2">
        <f t="shared" ref="C62:C81" si="41">SUM(E62,G62,I62,K62,M62,O62)</f>
        <v>228</v>
      </c>
      <c r="D62" s="2">
        <f t="shared" ref="D62:D81" si="42">SUM(F62,H62,J62,L62,N62,P62)</f>
        <v>231</v>
      </c>
      <c r="E62" s="2">
        <f>SUM(E218)</f>
        <v>82</v>
      </c>
      <c r="F62" s="2">
        <f t="shared" ref="F62:J62" si="43">SUM(F218)</f>
        <v>78</v>
      </c>
      <c r="G62" s="2">
        <f t="shared" si="43"/>
        <v>73</v>
      </c>
      <c r="H62" s="2">
        <f t="shared" si="43"/>
        <v>74</v>
      </c>
      <c r="I62" s="2">
        <f t="shared" si="43"/>
        <v>73</v>
      </c>
      <c r="J62" s="2">
        <f t="shared" si="43"/>
        <v>79</v>
      </c>
      <c r="K62" s="16" t="s">
        <v>173</v>
      </c>
      <c r="L62" s="16" t="s">
        <v>173</v>
      </c>
      <c r="M62" s="16" t="s">
        <v>173</v>
      </c>
      <c r="N62" s="16" t="s">
        <v>173</v>
      </c>
      <c r="O62" s="16" t="s">
        <v>173</v>
      </c>
      <c r="P62" s="55" t="s">
        <v>173</v>
      </c>
    </row>
    <row r="63" spans="1:16" ht="15.75" customHeight="1" x14ac:dyDescent="0.2">
      <c r="A63" s="73" t="s">
        <v>127</v>
      </c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</row>
    <row r="64" spans="1:16" ht="15.75" customHeight="1" x14ac:dyDescent="0.2">
      <c r="A64" s="73" t="s">
        <v>177</v>
      </c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</row>
    <row r="65" spans="1:16" ht="15" customHeight="1" x14ac:dyDescent="0.2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</row>
    <row r="66" spans="1:16" ht="14.45" customHeight="1" x14ac:dyDescent="0.2">
      <c r="A66" s="75" t="s">
        <v>121</v>
      </c>
      <c r="B66" s="71" t="s">
        <v>119</v>
      </c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1:16" ht="14.45" customHeight="1" x14ac:dyDescent="0.2">
      <c r="A67" s="76"/>
      <c r="B67" s="72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1:16" ht="15" customHeight="1" x14ac:dyDescent="0.2">
      <c r="A68" s="76"/>
      <c r="B68" s="69" t="s">
        <v>28</v>
      </c>
      <c r="C68" s="69" t="s">
        <v>1</v>
      </c>
      <c r="D68" s="69" t="s">
        <v>2</v>
      </c>
      <c r="E68" s="81" t="s">
        <v>122</v>
      </c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</row>
    <row r="69" spans="1:16" ht="15" customHeight="1" x14ac:dyDescent="0.2">
      <c r="A69" s="76"/>
      <c r="B69" s="80"/>
      <c r="C69" s="80"/>
      <c r="D69" s="80"/>
      <c r="E69" s="72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</row>
    <row r="70" spans="1:16" ht="18" customHeight="1" x14ac:dyDescent="0.2">
      <c r="A70" s="76"/>
      <c r="B70" s="80"/>
      <c r="C70" s="80"/>
      <c r="D70" s="80"/>
      <c r="E70" s="71" t="s">
        <v>124</v>
      </c>
      <c r="F70" s="82"/>
      <c r="G70" s="71" t="s">
        <v>125</v>
      </c>
      <c r="H70" s="82"/>
      <c r="I70" s="71" t="s">
        <v>123</v>
      </c>
      <c r="J70" s="82"/>
      <c r="K70" s="71" t="s">
        <v>126</v>
      </c>
      <c r="L70" s="82"/>
      <c r="M70" s="71" t="s">
        <v>128</v>
      </c>
      <c r="N70" s="82"/>
      <c r="O70" s="71" t="s">
        <v>129</v>
      </c>
      <c r="P70" s="78"/>
    </row>
    <row r="71" spans="1:16" ht="18" customHeight="1" x14ac:dyDescent="0.2">
      <c r="A71" s="76"/>
      <c r="B71" s="80"/>
      <c r="C71" s="80"/>
      <c r="D71" s="80"/>
      <c r="E71" s="72"/>
      <c r="F71" s="83"/>
      <c r="G71" s="72"/>
      <c r="H71" s="83"/>
      <c r="I71" s="72"/>
      <c r="J71" s="83"/>
      <c r="K71" s="72"/>
      <c r="L71" s="83"/>
      <c r="M71" s="72"/>
      <c r="N71" s="83"/>
      <c r="O71" s="72"/>
      <c r="P71" s="79"/>
    </row>
    <row r="72" spans="1:16" ht="18" customHeight="1" x14ac:dyDescent="0.2">
      <c r="A72" s="76"/>
      <c r="B72" s="80"/>
      <c r="C72" s="80"/>
      <c r="D72" s="80"/>
      <c r="E72" s="69" t="s">
        <v>3</v>
      </c>
      <c r="F72" s="69" t="s">
        <v>4</v>
      </c>
      <c r="G72" s="69" t="s">
        <v>5</v>
      </c>
      <c r="H72" s="69" t="s">
        <v>6</v>
      </c>
      <c r="I72" s="69" t="s">
        <v>7</v>
      </c>
      <c r="J72" s="69" t="s">
        <v>8</v>
      </c>
      <c r="K72" s="69" t="s">
        <v>9</v>
      </c>
      <c r="L72" s="69" t="s">
        <v>29</v>
      </c>
      <c r="M72" s="69" t="s">
        <v>30</v>
      </c>
      <c r="N72" s="69" t="s">
        <v>31</v>
      </c>
      <c r="O72" s="69" t="s">
        <v>9</v>
      </c>
      <c r="P72" s="71" t="s">
        <v>32</v>
      </c>
    </row>
    <row r="73" spans="1:16" ht="18" customHeight="1" x14ac:dyDescent="0.2">
      <c r="A73" s="77"/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2"/>
    </row>
    <row r="74" spans="1:16" ht="15" customHeight="1" x14ac:dyDescent="0.2">
      <c r="A74" s="19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45"/>
    </row>
    <row r="75" spans="1:16" ht="15.75" customHeight="1" x14ac:dyDescent="0.2">
      <c r="A75" s="15" t="s">
        <v>178</v>
      </c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45"/>
    </row>
    <row r="76" spans="1:16" ht="15" customHeight="1" x14ac:dyDescent="0.2">
      <c r="A76" s="19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45"/>
    </row>
    <row r="77" spans="1:16" ht="15.75" customHeight="1" x14ac:dyDescent="0.2">
      <c r="A77" s="15" t="s">
        <v>54</v>
      </c>
      <c r="B77" s="2">
        <f t="shared" si="39"/>
        <v>322</v>
      </c>
      <c r="C77" s="2">
        <f t="shared" si="41"/>
        <v>184</v>
      </c>
      <c r="D77" s="2">
        <f t="shared" si="42"/>
        <v>138</v>
      </c>
      <c r="E77" s="2">
        <f t="shared" ref="E77:J81" si="44">SUM(E219)</f>
        <v>78</v>
      </c>
      <c r="F77" s="2">
        <f t="shared" si="44"/>
        <v>36</v>
      </c>
      <c r="G77" s="2">
        <f t="shared" si="44"/>
        <v>62</v>
      </c>
      <c r="H77" s="2">
        <f t="shared" si="44"/>
        <v>50</v>
      </c>
      <c r="I77" s="2">
        <f t="shared" si="44"/>
        <v>44</v>
      </c>
      <c r="J77" s="2">
        <f t="shared" si="44"/>
        <v>52</v>
      </c>
      <c r="K77" s="16" t="s">
        <v>173</v>
      </c>
      <c r="L77" s="16" t="s">
        <v>173</v>
      </c>
      <c r="M77" s="16" t="s">
        <v>173</v>
      </c>
      <c r="N77" s="16" t="s">
        <v>173</v>
      </c>
      <c r="O77" s="16" t="s">
        <v>173</v>
      </c>
      <c r="P77" s="55" t="s">
        <v>173</v>
      </c>
    </row>
    <row r="78" spans="1:16" ht="15.75" customHeight="1" x14ac:dyDescent="0.2">
      <c r="A78" s="15" t="s">
        <v>55</v>
      </c>
      <c r="B78" s="2">
        <f t="shared" si="39"/>
        <v>1675</v>
      </c>
      <c r="C78" s="2">
        <f t="shared" si="41"/>
        <v>872</v>
      </c>
      <c r="D78" s="2">
        <f t="shared" si="42"/>
        <v>803</v>
      </c>
      <c r="E78" s="2">
        <f t="shared" si="44"/>
        <v>192</v>
      </c>
      <c r="F78" s="2">
        <f t="shared" si="44"/>
        <v>154</v>
      </c>
      <c r="G78" s="2">
        <f t="shared" si="44"/>
        <v>140</v>
      </c>
      <c r="H78" s="2">
        <f t="shared" si="44"/>
        <v>141</v>
      </c>
      <c r="I78" s="2">
        <f t="shared" si="44"/>
        <v>154</v>
      </c>
      <c r="J78" s="2">
        <f t="shared" si="44"/>
        <v>130</v>
      </c>
      <c r="K78" s="2">
        <f t="shared" ref="K78:P78" si="45">SUM(K220)</f>
        <v>175</v>
      </c>
      <c r="L78" s="2">
        <f t="shared" si="45"/>
        <v>152</v>
      </c>
      <c r="M78" s="2">
        <f t="shared" si="45"/>
        <v>116</v>
      </c>
      <c r="N78" s="2">
        <f t="shared" si="45"/>
        <v>98</v>
      </c>
      <c r="O78" s="2">
        <f t="shared" si="45"/>
        <v>95</v>
      </c>
      <c r="P78" s="44">
        <f t="shared" si="45"/>
        <v>128</v>
      </c>
    </row>
    <row r="79" spans="1:16" ht="15.75" customHeight="1" x14ac:dyDescent="0.2">
      <c r="A79" s="15" t="s">
        <v>56</v>
      </c>
      <c r="B79" s="2">
        <f t="shared" si="39"/>
        <v>610</v>
      </c>
      <c r="C79" s="2">
        <f t="shared" si="41"/>
        <v>301</v>
      </c>
      <c r="D79" s="2">
        <f t="shared" si="42"/>
        <v>309</v>
      </c>
      <c r="E79" s="2">
        <f t="shared" si="44"/>
        <v>63</v>
      </c>
      <c r="F79" s="2">
        <f t="shared" si="44"/>
        <v>52</v>
      </c>
      <c r="G79" s="2">
        <f t="shared" si="44"/>
        <v>59</v>
      </c>
      <c r="H79" s="2">
        <f t="shared" si="44"/>
        <v>48</v>
      </c>
      <c r="I79" s="2">
        <f t="shared" si="44"/>
        <v>59</v>
      </c>
      <c r="J79" s="2">
        <f t="shared" si="44"/>
        <v>55</v>
      </c>
      <c r="K79" s="2">
        <f t="shared" ref="K79:P79" si="46">SUM(K221)</f>
        <v>47</v>
      </c>
      <c r="L79" s="2">
        <f t="shared" si="46"/>
        <v>59</v>
      </c>
      <c r="M79" s="2">
        <f t="shared" si="46"/>
        <v>21</v>
      </c>
      <c r="N79" s="2">
        <f t="shared" si="46"/>
        <v>41</v>
      </c>
      <c r="O79" s="2">
        <f t="shared" si="46"/>
        <v>52</v>
      </c>
      <c r="P79" s="44">
        <f t="shared" si="46"/>
        <v>54</v>
      </c>
    </row>
    <row r="80" spans="1:16" ht="15.75" customHeight="1" x14ac:dyDescent="0.2">
      <c r="A80" s="15" t="s">
        <v>57</v>
      </c>
      <c r="B80" s="2">
        <f t="shared" si="39"/>
        <v>966</v>
      </c>
      <c r="C80" s="2">
        <f t="shared" si="41"/>
        <v>474</v>
      </c>
      <c r="D80" s="2">
        <f t="shared" si="42"/>
        <v>492</v>
      </c>
      <c r="E80" s="2">
        <f t="shared" si="44"/>
        <v>102</v>
      </c>
      <c r="F80" s="2">
        <f t="shared" si="44"/>
        <v>95</v>
      </c>
      <c r="G80" s="2">
        <f t="shared" si="44"/>
        <v>105</v>
      </c>
      <c r="H80" s="2">
        <f t="shared" si="44"/>
        <v>99</v>
      </c>
      <c r="I80" s="2">
        <f t="shared" si="44"/>
        <v>88</v>
      </c>
      <c r="J80" s="2">
        <f t="shared" si="44"/>
        <v>81</v>
      </c>
      <c r="K80" s="2">
        <f t="shared" ref="K80:P80" si="47">SUM(K222)</f>
        <v>48</v>
      </c>
      <c r="L80" s="2">
        <f t="shared" si="47"/>
        <v>63</v>
      </c>
      <c r="M80" s="2">
        <f t="shared" si="47"/>
        <v>77</v>
      </c>
      <c r="N80" s="2">
        <f t="shared" si="47"/>
        <v>73</v>
      </c>
      <c r="O80" s="2">
        <f t="shared" si="47"/>
        <v>54</v>
      </c>
      <c r="P80" s="44">
        <f t="shared" si="47"/>
        <v>81</v>
      </c>
    </row>
    <row r="81" spans="1:16" ht="15.75" customHeight="1" x14ac:dyDescent="0.2">
      <c r="A81" s="15" t="s">
        <v>58</v>
      </c>
      <c r="B81" s="2">
        <f t="shared" si="39"/>
        <v>608</v>
      </c>
      <c r="C81" s="2">
        <f t="shared" si="41"/>
        <v>408</v>
      </c>
      <c r="D81" s="2">
        <f t="shared" si="42"/>
        <v>200</v>
      </c>
      <c r="E81" s="2">
        <f t="shared" si="44"/>
        <v>64</v>
      </c>
      <c r="F81" s="2">
        <f t="shared" si="44"/>
        <v>51</v>
      </c>
      <c r="G81" s="2">
        <f t="shared" si="44"/>
        <v>62</v>
      </c>
      <c r="H81" s="2">
        <f t="shared" si="44"/>
        <v>60</v>
      </c>
      <c r="I81" s="2">
        <f t="shared" si="44"/>
        <v>53</v>
      </c>
      <c r="J81" s="2">
        <f t="shared" si="44"/>
        <v>42</v>
      </c>
      <c r="K81" s="2">
        <f t="shared" ref="K81:P81" si="48">SUM(K223)</f>
        <v>91</v>
      </c>
      <c r="L81" s="2">
        <f t="shared" si="48"/>
        <v>17</v>
      </c>
      <c r="M81" s="2">
        <f t="shared" si="48"/>
        <v>62</v>
      </c>
      <c r="N81" s="2">
        <f t="shared" si="48"/>
        <v>14</v>
      </c>
      <c r="O81" s="2">
        <f t="shared" si="48"/>
        <v>76</v>
      </c>
      <c r="P81" s="44">
        <f t="shared" si="48"/>
        <v>16</v>
      </c>
    </row>
    <row r="82" spans="1:16" ht="15" customHeight="1" x14ac:dyDescent="0.2">
      <c r="A82" s="15"/>
      <c r="B82" s="1"/>
      <c r="C82" s="1"/>
      <c r="D82" s="1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5"/>
    </row>
    <row r="83" spans="1:16" ht="15.75" customHeight="1" x14ac:dyDescent="0.2">
      <c r="A83" s="15" t="s">
        <v>153</v>
      </c>
      <c r="B83" s="10">
        <f t="shared" ref="B83:L83" si="49">SUM(B85:B91)</f>
        <v>6913</v>
      </c>
      <c r="C83" s="10">
        <f t="shared" si="49"/>
        <v>3514</v>
      </c>
      <c r="D83" s="10">
        <f t="shared" si="49"/>
        <v>3399</v>
      </c>
      <c r="E83" s="10">
        <f t="shared" si="49"/>
        <v>814</v>
      </c>
      <c r="F83" s="10">
        <f t="shared" si="49"/>
        <v>681</v>
      </c>
      <c r="G83" s="10">
        <f t="shared" si="49"/>
        <v>646</v>
      </c>
      <c r="H83" s="10">
        <f t="shared" si="49"/>
        <v>635</v>
      </c>
      <c r="I83" s="10">
        <f t="shared" si="49"/>
        <v>556</v>
      </c>
      <c r="J83" s="10">
        <f t="shared" si="49"/>
        <v>581</v>
      </c>
      <c r="K83" s="10">
        <f t="shared" si="49"/>
        <v>584</v>
      </c>
      <c r="L83" s="10">
        <f t="shared" si="49"/>
        <v>591</v>
      </c>
      <c r="M83" s="10">
        <f t="shared" ref="M83:P83" si="50">SUM(M85:M91)</f>
        <v>491</v>
      </c>
      <c r="N83" s="10">
        <f t="shared" si="50"/>
        <v>472</v>
      </c>
      <c r="O83" s="10">
        <f t="shared" si="50"/>
        <v>423</v>
      </c>
      <c r="P83" s="47">
        <f t="shared" si="50"/>
        <v>439</v>
      </c>
    </row>
    <row r="84" spans="1:16" ht="15" customHeight="1" x14ac:dyDescent="0.2">
      <c r="A84" s="15"/>
      <c r="B84" s="1"/>
      <c r="C84" s="1"/>
      <c r="D84" s="1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15"/>
    </row>
    <row r="85" spans="1:16" ht="15.75" customHeight="1" x14ac:dyDescent="0.2">
      <c r="A85" s="15" t="s">
        <v>10</v>
      </c>
      <c r="B85" s="2">
        <f t="shared" ref="B85:B91" si="51">SUM(C85:D85)</f>
        <v>901</v>
      </c>
      <c r="C85" s="2">
        <f t="shared" ref="C85:D91" si="52">SUM(E85,G85,I85,K85,M85,O85)</f>
        <v>405</v>
      </c>
      <c r="D85" s="2">
        <f t="shared" si="52"/>
        <v>496</v>
      </c>
      <c r="E85" s="2">
        <v>109</v>
      </c>
      <c r="F85" s="2">
        <f t="shared" ref="F85:J85" si="53">SUM(F227)</f>
        <v>100</v>
      </c>
      <c r="G85" s="2">
        <f t="shared" si="53"/>
        <v>71</v>
      </c>
      <c r="H85" s="2">
        <f t="shared" si="53"/>
        <v>90</v>
      </c>
      <c r="I85" s="2">
        <f t="shared" si="53"/>
        <v>62</v>
      </c>
      <c r="J85" s="2">
        <f t="shared" si="53"/>
        <v>89</v>
      </c>
      <c r="K85" s="2">
        <f t="shared" ref="K85:P85" si="54">SUM(K227)</f>
        <v>66</v>
      </c>
      <c r="L85" s="2">
        <f t="shared" si="54"/>
        <v>106</v>
      </c>
      <c r="M85" s="2">
        <f t="shared" si="54"/>
        <v>53</v>
      </c>
      <c r="N85" s="2">
        <f t="shared" si="54"/>
        <v>58</v>
      </c>
      <c r="O85" s="2">
        <f t="shared" si="54"/>
        <v>44</v>
      </c>
      <c r="P85" s="44">
        <f t="shared" si="54"/>
        <v>53</v>
      </c>
    </row>
    <row r="86" spans="1:16" ht="15.75" customHeight="1" x14ac:dyDescent="0.2">
      <c r="A86" s="15" t="s">
        <v>11</v>
      </c>
      <c r="B86" s="2">
        <f t="shared" si="51"/>
        <v>2261</v>
      </c>
      <c r="C86" s="2">
        <f t="shared" si="52"/>
        <v>1063</v>
      </c>
      <c r="D86" s="2">
        <f>SUM(F86,H86,J86,L86,N86,P86)</f>
        <v>1198</v>
      </c>
      <c r="E86" s="2">
        <f>(E228+E342)</f>
        <v>242</v>
      </c>
      <c r="F86" s="2">
        <f t="shared" ref="F86:P86" si="55">SUM(F228,F342)</f>
        <v>221</v>
      </c>
      <c r="G86" s="2">
        <f t="shared" si="55"/>
        <v>228</v>
      </c>
      <c r="H86" s="2">
        <f t="shared" si="55"/>
        <v>200</v>
      </c>
      <c r="I86" s="2">
        <f t="shared" si="55"/>
        <v>176</v>
      </c>
      <c r="J86" s="2">
        <f t="shared" si="55"/>
        <v>191</v>
      </c>
      <c r="K86" s="2">
        <f t="shared" si="55"/>
        <v>164</v>
      </c>
      <c r="L86" s="2">
        <f t="shared" si="55"/>
        <v>220</v>
      </c>
      <c r="M86" s="2">
        <f t="shared" si="55"/>
        <v>135</v>
      </c>
      <c r="N86" s="2">
        <f t="shared" si="55"/>
        <v>185</v>
      </c>
      <c r="O86" s="2">
        <f t="shared" si="55"/>
        <v>118</v>
      </c>
      <c r="P86" s="44">
        <f t="shared" si="55"/>
        <v>181</v>
      </c>
    </row>
    <row r="87" spans="1:16" ht="15.75" customHeight="1" x14ac:dyDescent="0.2">
      <c r="A87" s="15" t="s">
        <v>89</v>
      </c>
      <c r="B87" s="2">
        <f t="shared" si="51"/>
        <v>1863</v>
      </c>
      <c r="C87" s="2">
        <f t="shared" si="52"/>
        <v>1124</v>
      </c>
      <c r="D87" s="2">
        <f t="shared" si="52"/>
        <v>739</v>
      </c>
      <c r="E87" s="2">
        <f>SUM(E229,E343)</f>
        <v>190</v>
      </c>
      <c r="F87" s="2">
        <f t="shared" ref="F87:P87" si="56">SUM(F229,F343)</f>
        <v>152</v>
      </c>
      <c r="G87" s="2">
        <f t="shared" si="56"/>
        <v>165</v>
      </c>
      <c r="H87" s="2">
        <f t="shared" si="56"/>
        <v>129</v>
      </c>
      <c r="I87" s="2">
        <f t="shared" si="56"/>
        <v>144</v>
      </c>
      <c r="J87" s="2">
        <f t="shared" si="56"/>
        <v>120</v>
      </c>
      <c r="K87" s="2">
        <f t="shared" si="56"/>
        <v>241</v>
      </c>
      <c r="L87" s="2">
        <f t="shared" si="56"/>
        <v>127</v>
      </c>
      <c r="M87" s="2">
        <f t="shared" si="56"/>
        <v>208</v>
      </c>
      <c r="N87" s="2">
        <f t="shared" si="56"/>
        <v>98</v>
      </c>
      <c r="O87" s="2">
        <f t="shared" si="56"/>
        <v>176</v>
      </c>
      <c r="P87" s="44">
        <f t="shared" si="56"/>
        <v>113</v>
      </c>
    </row>
    <row r="88" spans="1:16" ht="15.75" customHeight="1" x14ac:dyDescent="0.2">
      <c r="A88" s="15" t="s">
        <v>12</v>
      </c>
      <c r="B88" s="2">
        <f t="shared" si="51"/>
        <v>988</v>
      </c>
      <c r="C88" s="2">
        <f t="shared" si="52"/>
        <v>446</v>
      </c>
      <c r="D88" s="2">
        <f t="shared" si="52"/>
        <v>542</v>
      </c>
      <c r="E88" s="2">
        <v>127</v>
      </c>
      <c r="F88" s="2">
        <f>SUM(F230)</f>
        <v>96</v>
      </c>
      <c r="G88" s="2">
        <f t="shared" ref="G88:J88" si="57">SUM(G230)</f>
        <v>75</v>
      </c>
      <c r="H88" s="2">
        <f t="shared" si="57"/>
        <v>106</v>
      </c>
      <c r="I88" s="2">
        <f t="shared" si="57"/>
        <v>90</v>
      </c>
      <c r="J88" s="2">
        <f t="shared" si="57"/>
        <v>95</v>
      </c>
      <c r="K88" s="2">
        <f t="shared" ref="K88:P88" si="58">SUM(K230)</f>
        <v>59</v>
      </c>
      <c r="L88" s="2">
        <f t="shared" si="58"/>
        <v>91</v>
      </c>
      <c r="M88" s="2">
        <f t="shared" si="58"/>
        <v>50</v>
      </c>
      <c r="N88" s="2">
        <f t="shared" si="58"/>
        <v>84</v>
      </c>
      <c r="O88" s="2">
        <f t="shared" si="58"/>
        <v>45</v>
      </c>
      <c r="P88" s="44">
        <f t="shared" si="58"/>
        <v>70</v>
      </c>
    </row>
    <row r="89" spans="1:16" ht="15.75" customHeight="1" x14ac:dyDescent="0.2">
      <c r="A89" s="15" t="s">
        <v>13</v>
      </c>
      <c r="B89" s="2">
        <f t="shared" si="51"/>
        <v>226</v>
      </c>
      <c r="C89" s="2">
        <f t="shared" si="52"/>
        <v>119</v>
      </c>
      <c r="D89" s="2">
        <f t="shared" si="52"/>
        <v>107</v>
      </c>
      <c r="E89" s="2">
        <v>29</v>
      </c>
      <c r="F89" s="2">
        <f t="shared" ref="F89:P91" si="59">SUM(F231)</f>
        <v>25</v>
      </c>
      <c r="G89" s="2">
        <f t="shared" si="59"/>
        <v>36</v>
      </c>
      <c r="H89" s="2">
        <f t="shared" si="59"/>
        <v>23</v>
      </c>
      <c r="I89" s="2">
        <f t="shared" si="59"/>
        <v>23</v>
      </c>
      <c r="J89" s="2">
        <f t="shared" si="59"/>
        <v>23</v>
      </c>
      <c r="K89" s="2">
        <f t="shared" ref="K89:P89" si="60">SUM(K231)</f>
        <v>12</v>
      </c>
      <c r="L89" s="2">
        <f t="shared" si="60"/>
        <v>14</v>
      </c>
      <c r="M89" s="2">
        <f t="shared" si="60"/>
        <v>10</v>
      </c>
      <c r="N89" s="2">
        <f t="shared" si="60"/>
        <v>17</v>
      </c>
      <c r="O89" s="2">
        <f t="shared" si="60"/>
        <v>9</v>
      </c>
      <c r="P89" s="44">
        <f t="shared" si="60"/>
        <v>5</v>
      </c>
    </row>
    <row r="90" spans="1:16" ht="15.75" customHeight="1" x14ac:dyDescent="0.2">
      <c r="A90" s="15" t="s">
        <v>14</v>
      </c>
      <c r="B90" s="2">
        <f t="shared" si="51"/>
        <v>73</v>
      </c>
      <c r="C90" s="2">
        <f t="shared" si="52"/>
        <v>44</v>
      </c>
      <c r="D90" s="2">
        <f t="shared" si="52"/>
        <v>29</v>
      </c>
      <c r="E90" s="2">
        <v>19</v>
      </c>
      <c r="F90" s="2">
        <f t="shared" si="59"/>
        <v>11</v>
      </c>
      <c r="G90" s="2">
        <f t="shared" si="59"/>
        <v>16</v>
      </c>
      <c r="H90" s="2">
        <f t="shared" si="59"/>
        <v>12</v>
      </c>
      <c r="I90" s="2">
        <f t="shared" si="59"/>
        <v>9</v>
      </c>
      <c r="J90" s="2">
        <f t="shared" si="59"/>
        <v>6</v>
      </c>
      <c r="K90" s="16" t="s">
        <v>173</v>
      </c>
      <c r="L90" s="16" t="s">
        <v>173</v>
      </c>
      <c r="M90" s="16" t="s">
        <v>173</v>
      </c>
      <c r="N90" s="16" t="s">
        <v>173</v>
      </c>
      <c r="O90" s="16" t="s">
        <v>173</v>
      </c>
      <c r="P90" s="55" t="s">
        <v>173</v>
      </c>
    </row>
    <row r="91" spans="1:16" ht="15.75" customHeight="1" x14ac:dyDescent="0.2">
      <c r="A91" s="15" t="s">
        <v>15</v>
      </c>
      <c r="B91" s="2">
        <f t="shared" si="51"/>
        <v>601</v>
      </c>
      <c r="C91" s="2">
        <f t="shared" si="52"/>
        <v>313</v>
      </c>
      <c r="D91" s="2">
        <f t="shared" si="52"/>
        <v>288</v>
      </c>
      <c r="E91" s="2">
        <v>98</v>
      </c>
      <c r="F91" s="2">
        <f t="shared" si="59"/>
        <v>76</v>
      </c>
      <c r="G91" s="2">
        <f t="shared" si="59"/>
        <v>55</v>
      </c>
      <c r="H91" s="2">
        <f t="shared" si="59"/>
        <v>75</v>
      </c>
      <c r="I91" s="2">
        <f t="shared" si="59"/>
        <v>52</v>
      </c>
      <c r="J91" s="2">
        <f t="shared" si="59"/>
        <v>57</v>
      </c>
      <c r="K91" s="2">
        <f t="shared" si="59"/>
        <v>42</v>
      </c>
      <c r="L91" s="2">
        <f t="shared" si="59"/>
        <v>33</v>
      </c>
      <c r="M91" s="2">
        <f t="shared" si="59"/>
        <v>35</v>
      </c>
      <c r="N91" s="2">
        <f t="shared" si="59"/>
        <v>30</v>
      </c>
      <c r="O91" s="2">
        <f t="shared" si="59"/>
        <v>31</v>
      </c>
      <c r="P91" s="44">
        <f t="shared" si="59"/>
        <v>17</v>
      </c>
    </row>
    <row r="92" spans="1:16" ht="14.25" customHeight="1" x14ac:dyDescent="0.2">
      <c r="A92" s="15"/>
      <c r="B92" s="2"/>
      <c r="C92" s="2"/>
      <c r="D92" s="2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43"/>
    </row>
    <row r="93" spans="1:16" ht="15.75" customHeight="1" x14ac:dyDescent="0.2">
      <c r="A93" s="15" t="s">
        <v>154</v>
      </c>
      <c r="B93" s="10">
        <f>SUM(B95:B100)</f>
        <v>100598</v>
      </c>
      <c r="C93" s="10">
        <f t="shared" ref="C93:P93" si="61">SUM(C95:C100)</f>
        <v>48489</v>
      </c>
      <c r="D93" s="10">
        <f t="shared" si="61"/>
        <v>52109</v>
      </c>
      <c r="E93" s="10">
        <f t="shared" si="61"/>
        <v>11777</v>
      </c>
      <c r="F93" s="10">
        <f t="shared" si="61"/>
        <v>11100</v>
      </c>
      <c r="G93" s="10">
        <f t="shared" si="61"/>
        <v>9691</v>
      </c>
      <c r="H93" s="10">
        <f t="shared" si="61"/>
        <v>10349</v>
      </c>
      <c r="I93" s="10">
        <f t="shared" si="61"/>
        <v>8358</v>
      </c>
      <c r="J93" s="10">
        <f t="shared" si="61"/>
        <v>9135</v>
      </c>
      <c r="K93" s="10">
        <f t="shared" si="61"/>
        <v>7600</v>
      </c>
      <c r="L93" s="10">
        <f t="shared" si="61"/>
        <v>8388</v>
      </c>
      <c r="M93" s="10">
        <f t="shared" si="61"/>
        <v>5764</v>
      </c>
      <c r="N93" s="10">
        <f t="shared" si="61"/>
        <v>6861</v>
      </c>
      <c r="O93" s="10">
        <f t="shared" si="61"/>
        <v>5299</v>
      </c>
      <c r="P93" s="47">
        <f t="shared" si="61"/>
        <v>6276</v>
      </c>
    </row>
    <row r="94" spans="1:16" ht="15" customHeight="1" x14ac:dyDescent="0.2">
      <c r="A94" s="15"/>
      <c r="B94" s="1"/>
      <c r="C94" s="1"/>
      <c r="D94" s="1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15"/>
    </row>
    <row r="95" spans="1:16" ht="15" customHeight="1" x14ac:dyDescent="0.2">
      <c r="A95" s="15" t="s">
        <v>64</v>
      </c>
      <c r="B95" s="2">
        <f t="shared" ref="B95:B100" si="62">SUM(C95:D95)</f>
        <v>112</v>
      </c>
      <c r="C95" s="2">
        <f t="shared" ref="C95:D100" si="63">SUM(E95,G95,I95,K95,M95,O95)</f>
        <v>65</v>
      </c>
      <c r="D95" s="2">
        <f t="shared" si="63"/>
        <v>47</v>
      </c>
      <c r="E95" s="16">
        <f>(E237)</f>
        <v>26</v>
      </c>
      <c r="F95" s="16">
        <f t="shared" ref="F95:P95" si="64">(F237)</f>
        <v>11</v>
      </c>
      <c r="G95" s="16">
        <f t="shared" si="64"/>
        <v>25</v>
      </c>
      <c r="H95" s="16">
        <f t="shared" si="64"/>
        <v>22</v>
      </c>
      <c r="I95" s="16">
        <f t="shared" si="64"/>
        <v>14</v>
      </c>
      <c r="J95" s="16">
        <f t="shared" si="64"/>
        <v>14</v>
      </c>
      <c r="K95" s="16" t="str">
        <f t="shared" si="64"/>
        <v>-</v>
      </c>
      <c r="L95" s="16" t="str">
        <f t="shared" si="64"/>
        <v>-</v>
      </c>
      <c r="M95" s="16" t="str">
        <f t="shared" si="64"/>
        <v>-</v>
      </c>
      <c r="N95" s="16" t="str">
        <f t="shared" si="64"/>
        <v>-</v>
      </c>
      <c r="O95" s="16" t="str">
        <f t="shared" si="64"/>
        <v>-</v>
      </c>
      <c r="P95" s="55" t="str">
        <f t="shared" si="64"/>
        <v>-</v>
      </c>
    </row>
    <row r="96" spans="1:16" ht="15" customHeight="1" x14ac:dyDescent="0.2">
      <c r="A96" s="15" t="s">
        <v>74</v>
      </c>
      <c r="B96" s="2">
        <f>SUM(C96:D96)</f>
        <v>4984</v>
      </c>
      <c r="C96" s="2">
        <f t="shared" si="63"/>
        <v>2382</v>
      </c>
      <c r="D96" s="2">
        <f>SUM(F96,H96,J96,L96,N96,P96)</f>
        <v>2602</v>
      </c>
      <c r="E96" s="16">
        <f t="shared" ref="E96:P97" si="65">(E238)</f>
        <v>557</v>
      </c>
      <c r="F96" s="16">
        <f t="shared" si="65"/>
        <v>531</v>
      </c>
      <c r="G96" s="16">
        <f t="shared" si="65"/>
        <v>448</v>
      </c>
      <c r="H96" s="16">
        <f t="shared" si="65"/>
        <v>459</v>
      </c>
      <c r="I96" s="16">
        <f t="shared" si="65"/>
        <v>408</v>
      </c>
      <c r="J96" s="16">
        <f t="shared" si="65"/>
        <v>427</v>
      </c>
      <c r="K96" s="16">
        <f t="shared" si="65"/>
        <v>421</v>
      </c>
      <c r="L96" s="16">
        <f t="shared" si="65"/>
        <v>472</v>
      </c>
      <c r="M96" s="16">
        <f t="shared" si="65"/>
        <v>283</v>
      </c>
      <c r="N96" s="16">
        <f t="shared" si="65"/>
        <v>386</v>
      </c>
      <c r="O96" s="16">
        <f t="shared" si="65"/>
        <v>265</v>
      </c>
      <c r="P96" s="55">
        <f t="shared" si="65"/>
        <v>327</v>
      </c>
    </row>
    <row r="97" spans="1:16" ht="15" customHeight="1" x14ac:dyDescent="0.2">
      <c r="A97" s="15" t="s">
        <v>18</v>
      </c>
      <c r="B97" s="2">
        <f t="shared" si="62"/>
        <v>201</v>
      </c>
      <c r="C97" s="2">
        <f t="shared" si="63"/>
        <v>98</v>
      </c>
      <c r="D97" s="2">
        <f t="shared" si="63"/>
        <v>103</v>
      </c>
      <c r="E97" s="16">
        <f t="shared" si="65"/>
        <v>40</v>
      </c>
      <c r="F97" s="16">
        <f t="shared" si="65"/>
        <v>40</v>
      </c>
      <c r="G97" s="16">
        <f t="shared" si="65"/>
        <v>25</v>
      </c>
      <c r="H97" s="16">
        <f t="shared" si="65"/>
        <v>31</v>
      </c>
      <c r="I97" s="16">
        <f t="shared" si="65"/>
        <v>33</v>
      </c>
      <c r="J97" s="16">
        <f t="shared" si="65"/>
        <v>32</v>
      </c>
      <c r="K97" s="16" t="str">
        <f t="shared" si="65"/>
        <v>-</v>
      </c>
      <c r="L97" s="16" t="str">
        <f t="shared" si="65"/>
        <v>-</v>
      </c>
      <c r="M97" s="16" t="str">
        <f t="shared" si="65"/>
        <v>-</v>
      </c>
      <c r="N97" s="16" t="str">
        <f t="shared" si="65"/>
        <v>-</v>
      </c>
      <c r="O97" s="16" t="str">
        <f t="shared" si="65"/>
        <v>-</v>
      </c>
      <c r="P97" s="55" t="str">
        <f t="shared" si="65"/>
        <v>-</v>
      </c>
    </row>
    <row r="98" spans="1:16" ht="14.25" customHeight="1" x14ac:dyDescent="0.2">
      <c r="A98" s="15" t="s">
        <v>72</v>
      </c>
      <c r="B98" s="2">
        <f t="shared" si="62"/>
        <v>70756</v>
      </c>
      <c r="C98" s="2">
        <f t="shared" si="63"/>
        <v>33516</v>
      </c>
      <c r="D98" s="2">
        <f t="shared" si="63"/>
        <v>37240</v>
      </c>
      <c r="E98" s="2">
        <f t="shared" ref="E98:P98" si="66">(E240+E347)</f>
        <v>7880</v>
      </c>
      <c r="F98" s="2">
        <f t="shared" si="66"/>
        <v>7686</v>
      </c>
      <c r="G98" s="2">
        <f t="shared" si="66"/>
        <v>6515</v>
      </c>
      <c r="H98" s="2">
        <f t="shared" si="66"/>
        <v>7189</v>
      </c>
      <c r="I98" s="2">
        <f t="shared" si="66"/>
        <v>5617</v>
      </c>
      <c r="J98" s="2">
        <f t="shared" si="66"/>
        <v>6272</v>
      </c>
      <c r="K98" s="2">
        <f t="shared" si="66"/>
        <v>5563</v>
      </c>
      <c r="L98" s="2">
        <f t="shared" si="66"/>
        <v>6304</v>
      </c>
      <c r="M98" s="2">
        <f t="shared" si="66"/>
        <v>4145</v>
      </c>
      <c r="N98" s="2">
        <f t="shared" si="66"/>
        <v>5095</v>
      </c>
      <c r="O98" s="2">
        <f t="shared" si="66"/>
        <v>3796</v>
      </c>
      <c r="P98" s="44">
        <f t="shared" si="66"/>
        <v>4694</v>
      </c>
    </row>
    <row r="99" spans="1:16" ht="15" customHeight="1" x14ac:dyDescent="0.2">
      <c r="A99" s="15" t="s">
        <v>66</v>
      </c>
      <c r="B99" s="2">
        <f t="shared" si="62"/>
        <v>24493</v>
      </c>
      <c r="C99" s="2">
        <f t="shared" si="63"/>
        <v>12395</v>
      </c>
      <c r="D99" s="2">
        <f t="shared" si="63"/>
        <v>12098</v>
      </c>
      <c r="E99" s="2">
        <f t="shared" ref="E99:P99" si="67">(E241+E348)</f>
        <v>3261</v>
      </c>
      <c r="F99" s="2">
        <f t="shared" si="67"/>
        <v>2827</v>
      </c>
      <c r="G99" s="2">
        <f t="shared" si="67"/>
        <v>2669</v>
      </c>
      <c r="H99" s="2">
        <f t="shared" si="67"/>
        <v>2639</v>
      </c>
      <c r="I99" s="2">
        <f t="shared" si="67"/>
        <v>2275</v>
      </c>
      <c r="J99" s="2">
        <f t="shared" si="67"/>
        <v>2385</v>
      </c>
      <c r="K99" s="2">
        <f t="shared" si="67"/>
        <v>1616</v>
      </c>
      <c r="L99" s="2">
        <f t="shared" si="67"/>
        <v>1612</v>
      </c>
      <c r="M99" s="2">
        <f t="shared" si="67"/>
        <v>1336</v>
      </c>
      <c r="N99" s="2">
        <f t="shared" si="67"/>
        <v>1380</v>
      </c>
      <c r="O99" s="2">
        <f t="shared" si="67"/>
        <v>1238</v>
      </c>
      <c r="P99" s="44">
        <f t="shared" si="67"/>
        <v>1255</v>
      </c>
    </row>
    <row r="100" spans="1:16" ht="14.25" customHeight="1" x14ac:dyDescent="0.2">
      <c r="A100" s="15" t="s">
        <v>134</v>
      </c>
      <c r="B100" s="2">
        <f t="shared" si="62"/>
        <v>52</v>
      </c>
      <c r="C100" s="2">
        <f t="shared" si="63"/>
        <v>33</v>
      </c>
      <c r="D100" s="2">
        <f t="shared" si="63"/>
        <v>19</v>
      </c>
      <c r="E100" s="16">
        <f>(E242)</f>
        <v>13</v>
      </c>
      <c r="F100" s="16">
        <f t="shared" ref="F100:J100" si="68">(F242)</f>
        <v>5</v>
      </c>
      <c r="G100" s="16">
        <f t="shared" si="68"/>
        <v>9</v>
      </c>
      <c r="H100" s="16">
        <f t="shared" si="68"/>
        <v>9</v>
      </c>
      <c r="I100" s="16">
        <f t="shared" si="68"/>
        <v>11</v>
      </c>
      <c r="J100" s="16">
        <f t="shared" si="68"/>
        <v>5</v>
      </c>
      <c r="K100" s="16" t="s">
        <v>173</v>
      </c>
      <c r="L100" s="16" t="s">
        <v>173</v>
      </c>
      <c r="M100" s="16" t="s">
        <v>173</v>
      </c>
      <c r="N100" s="16" t="s">
        <v>173</v>
      </c>
      <c r="O100" s="16" t="s">
        <v>173</v>
      </c>
      <c r="P100" s="55" t="s">
        <v>173</v>
      </c>
    </row>
    <row r="101" spans="1:16" ht="15" customHeight="1" x14ac:dyDescent="0.2">
      <c r="A101" s="15"/>
      <c r="B101" s="2"/>
      <c r="C101" s="2"/>
      <c r="D101" s="2"/>
      <c r="E101" s="1"/>
      <c r="F101" s="1"/>
      <c r="G101" s="1"/>
      <c r="H101" s="1"/>
      <c r="I101" s="1"/>
      <c r="J101" s="1"/>
      <c r="K101" s="12"/>
      <c r="L101" s="12"/>
      <c r="M101" s="12"/>
      <c r="N101" s="12"/>
      <c r="O101" s="12"/>
      <c r="P101" s="52"/>
    </row>
    <row r="102" spans="1:16" ht="15.75" customHeight="1" x14ac:dyDescent="0.2">
      <c r="A102" s="15" t="s">
        <v>164</v>
      </c>
      <c r="B102" s="10">
        <f>SUM(B104:B108)</f>
        <v>41515</v>
      </c>
      <c r="C102" s="10">
        <f t="shared" ref="C102:P102" si="69">SUM(C104:C108)</f>
        <v>20186</v>
      </c>
      <c r="D102" s="10">
        <f t="shared" si="69"/>
        <v>21329</v>
      </c>
      <c r="E102" s="10">
        <f t="shared" si="69"/>
        <v>5327</v>
      </c>
      <c r="F102" s="10">
        <f t="shared" si="69"/>
        <v>4989</v>
      </c>
      <c r="G102" s="10">
        <f t="shared" si="69"/>
        <v>4340</v>
      </c>
      <c r="H102" s="10">
        <f t="shared" si="69"/>
        <v>4332</v>
      </c>
      <c r="I102" s="10">
        <f t="shared" si="69"/>
        <v>3707</v>
      </c>
      <c r="J102" s="10">
        <f t="shared" si="69"/>
        <v>3968</v>
      </c>
      <c r="K102" s="10">
        <f t="shared" si="69"/>
        <v>2652</v>
      </c>
      <c r="L102" s="10">
        <f t="shared" si="69"/>
        <v>3027</v>
      </c>
      <c r="M102" s="10">
        <f t="shared" si="69"/>
        <v>2236</v>
      </c>
      <c r="N102" s="10">
        <f t="shared" si="69"/>
        <v>2652</v>
      </c>
      <c r="O102" s="10">
        <f t="shared" si="69"/>
        <v>1924</v>
      </c>
      <c r="P102" s="47">
        <f t="shared" si="69"/>
        <v>2361</v>
      </c>
    </row>
    <row r="103" spans="1:16" ht="15" customHeight="1" x14ac:dyDescent="0.2">
      <c r="A103" s="15"/>
      <c r="B103" s="2"/>
      <c r="C103" s="2"/>
      <c r="D103" s="2"/>
      <c r="E103" s="1"/>
      <c r="F103" s="1"/>
      <c r="G103" s="1"/>
      <c r="H103" s="1"/>
      <c r="I103" s="1"/>
      <c r="J103" s="1"/>
      <c r="K103" s="12"/>
      <c r="L103" s="12"/>
      <c r="M103" s="12"/>
      <c r="N103" s="12"/>
      <c r="O103" s="12"/>
      <c r="P103" s="52"/>
    </row>
    <row r="104" spans="1:16" ht="15" customHeight="1" x14ac:dyDescent="0.2">
      <c r="A104" s="15" t="s">
        <v>71</v>
      </c>
      <c r="B104" s="2">
        <f>SUM(C104:D104)</f>
        <v>16652</v>
      </c>
      <c r="C104" s="2">
        <f t="shared" ref="C104:D108" si="70">SUM(E104,G104,I104,K104,M104,O104)</f>
        <v>8205</v>
      </c>
      <c r="D104" s="2">
        <f t="shared" si="70"/>
        <v>8447</v>
      </c>
      <c r="E104" s="2">
        <f t="shared" ref="E104:P104" si="71">(E246+E352)</f>
        <v>2365</v>
      </c>
      <c r="F104" s="2">
        <f t="shared" si="71"/>
        <v>2186</v>
      </c>
      <c r="G104" s="2">
        <f t="shared" si="71"/>
        <v>1970</v>
      </c>
      <c r="H104" s="2">
        <f t="shared" si="71"/>
        <v>1913</v>
      </c>
      <c r="I104" s="2">
        <f t="shared" si="71"/>
        <v>1597</v>
      </c>
      <c r="J104" s="2">
        <f t="shared" si="71"/>
        <v>1710</v>
      </c>
      <c r="K104" s="2">
        <f t="shared" si="71"/>
        <v>891</v>
      </c>
      <c r="L104" s="2">
        <f t="shared" si="71"/>
        <v>975</v>
      </c>
      <c r="M104" s="2">
        <f t="shared" si="71"/>
        <v>775</v>
      </c>
      <c r="N104" s="2">
        <f t="shared" si="71"/>
        <v>876</v>
      </c>
      <c r="O104" s="2">
        <f t="shared" si="71"/>
        <v>607</v>
      </c>
      <c r="P104" s="44">
        <f t="shared" si="71"/>
        <v>787</v>
      </c>
    </row>
    <row r="105" spans="1:16" ht="15" customHeight="1" x14ac:dyDescent="0.2">
      <c r="A105" s="15" t="s">
        <v>16</v>
      </c>
      <c r="B105" s="2">
        <f>SUM(C105:D105)</f>
        <v>3056</v>
      </c>
      <c r="C105" s="2">
        <f t="shared" si="70"/>
        <v>1598</v>
      </c>
      <c r="D105" s="2">
        <f t="shared" si="70"/>
        <v>1458</v>
      </c>
      <c r="E105" s="2">
        <f t="shared" ref="E105:P105" si="72">SUM(E247,E353)</f>
        <v>464</v>
      </c>
      <c r="F105" s="2">
        <f t="shared" si="72"/>
        <v>409</v>
      </c>
      <c r="G105" s="2">
        <f t="shared" si="72"/>
        <v>422</v>
      </c>
      <c r="H105" s="2">
        <f t="shared" si="72"/>
        <v>380</v>
      </c>
      <c r="I105" s="2">
        <f t="shared" si="72"/>
        <v>383</v>
      </c>
      <c r="J105" s="2">
        <f t="shared" si="72"/>
        <v>357</v>
      </c>
      <c r="K105" s="2">
        <f t="shared" si="72"/>
        <v>131</v>
      </c>
      <c r="L105" s="2">
        <f t="shared" si="72"/>
        <v>107</v>
      </c>
      <c r="M105" s="2">
        <f t="shared" si="72"/>
        <v>118</v>
      </c>
      <c r="N105" s="2">
        <f t="shared" si="72"/>
        <v>122</v>
      </c>
      <c r="O105" s="2">
        <f t="shared" si="72"/>
        <v>80</v>
      </c>
      <c r="P105" s="44">
        <f t="shared" si="72"/>
        <v>83</v>
      </c>
    </row>
    <row r="106" spans="1:16" ht="15" customHeight="1" x14ac:dyDescent="0.2">
      <c r="A106" s="15" t="s">
        <v>75</v>
      </c>
      <c r="B106" s="2">
        <f>SUM(C106:D106)</f>
        <v>2066</v>
      </c>
      <c r="C106" s="2">
        <f t="shared" si="70"/>
        <v>920</v>
      </c>
      <c r="D106" s="2">
        <f t="shared" si="70"/>
        <v>1146</v>
      </c>
      <c r="E106" s="2">
        <f t="shared" ref="E106:P106" si="73">SUM(E263,E354)</f>
        <v>225</v>
      </c>
      <c r="F106" s="2">
        <f t="shared" si="73"/>
        <v>242</v>
      </c>
      <c r="G106" s="2">
        <f t="shared" si="73"/>
        <v>189</v>
      </c>
      <c r="H106" s="2">
        <f t="shared" si="73"/>
        <v>201</v>
      </c>
      <c r="I106" s="2">
        <f t="shared" si="73"/>
        <v>172</v>
      </c>
      <c r="J106" s="2">
        <f t="shared" si="73"/>
        <v>210</v>
      </c>
      <c r="K106" s="2">
        <f t="shared" si="73"/>
        <v>118</v>
      </c>
      <c r="L106" s="2">
        <f t="shared" si="73"/>
        <v>188</v>
      </c>
      <c r="M106" s="2">
        <f t="shared" si="73"/>
        <v>108</v>
      </c>
      <c r="N106" s="2">
        <f t="shared" si="73"/>
        <v>152</v>
      </c>
      <c r="O106" s="2">
        <f t="shared" si="73"/>
        <v>108</v>
      </c>
      <c r="P106" s="44">
        <f t="shared" si="73"/>
        <v>153</v>
      </c>
    </row>
    <row r="107" spans="1:16" ht="15" customHeight="1" x14ac:dyDescent="0.2">
      <c r="A107" s="15" t="s">
        <v>65</v>
      </c>
      <c r="B107" s="2">
        <f>SUM(C107:D107)</f>
        <v>18182</v>
      </c>
      <c r="C107" s="2">
        <f t="shared" si="70"/>
        <v>8751</v>
      </c>
      <c r="D107" s="2">
        <f t="shared" si="70"/>
        <v>9431</v>
      </c>
      <c r="E107" s="2">
        <f>SUM(E264,E355)</f>
        <v>2078</v>
      </c>
      <c r="F107" s="2">
        <f t="shared" ref="F107:P107" si="74">(F264+F355)</f>
        <v>1970</v>
      </c>
      <c r="G107" s="2">
        <f t="shared" si="74"/>
        <v>1565</v>
      </c>
      <c r="H107" s="2">
        <f t="shared" si="74"/>
        <v>1659</v>
      </c>
      <c r="I107" s="2">
        <f t="shared" si="74"/>
        <v>1410</v>
      </c>
      <c r="J107" s="2">
        <f t="shared" si="74"/>
        <v>1537</v>
      </c>
      <c r="K107" s="2">
        <f t="shared" si="74"/>
        <v>1445</v>
      </c>
      <c r="L107" s="2">
        <f t="shared" si="74"/>
        <v>1607</v>
      </c>
      <c r="M107" s="2">
        <f t="shared" si="74"/>
        <v>1173</v>
      </c>
      <c r="N107" s="2">
        <f t="shared" si="74"/>
        <v>1399</v>
      </c>
      <c r="O107" s="2">
        <f t="shared" si="74"/>
        <v>1080</v>
      </c>
      <c r="P107" s="44">
        <f t="shared" si="74"/>
        <v>1259</v>
      </c>
    </row>
    <row r="108" spans="1:16" ht="15" customHeight="1" x14ac:dyDescent="0.2">
      <c r="A108" s="15" t="s">
        <v>73</v>
      </c>
      <c r="B108" s="2">
        <f>SUM(C108:D108)</f>
        <v>1559</v>
      </c>
      <c r="C108" s="2">
        <f t="shared" si="70"/>
        <v>712</v>
      </c>
      <c r="D108" s="2">
        <f t="shared" si="70"/>
        <v>847</v>
      </c>
      <c r="E108" s="2">
        <f>SUM(E265,E356)</f>
        <v>195</v>
      </c>
      <c r="F108" s="2">
        <v>182</v>
      </c>
      <c r="G108" s="2">
        <v>194</v>
      </c>
      <c r="H108" s="2">
        <v>179</v>
      </c>
      <c r="I108" s="2">
        <v>145</v>
      </c>
      <c r="J108" s="2">
        <v>154</v>
      </c>
      <c r="K108" s="2">
        <v>67</v>
      </c>
      <c r="L108" s="2">
        <v>150</v>
      </c>
      <c r="M108" s="2">
        <v>62</v>
      </c>
      <c r="N108" s="2">
        <v>103</v>
      </c>
      <c r="O108" s="2">
        <v>49</v>
      </c>
      <c r="P108" s="44">
        <v>79</v>
      </c>
    </row>
    <row r="109" spans="1:16" ht="15" customHeight="1" x14ac:dyDescent="0.2">
      <c r="A109" s="15"/>
      <c r="B109" s="1"/>
      <c r="C109" s="1"/>
      <c r="D109" s="1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44"/>
    </row>
    <row r="110" spans="1:16" ht="15.75" customHeight="1" x14ac:dyDescent="0.2">
      <c r="A110" s="15" t="s">
        <v>156</v>
      </c>
      <c r="B110" s="10">
        <f>SUM(B112:B123)</f>
        <v>23542</v>
      </c>
      <c r="C110" s="10">
        <f t="shared" ref="C110:P110" si="75">SUM(C112:C123)</f>
        <v>11830</v>
      </c>
      <c r="D110" s="10">
        <f>SUM(D112:D123)</f>
        <v>11712</v>
      </c>
      <c r="E110" s="10">
        <f>SUM(E112:E123)</f>
        <v>2486</v>
      </c>
      <c r="F110" s="10">
        <f t="shared" si="75"/>
        <v>2215</v>
      </c>
      <c r="G110" s="10">
        <f t="shared" si="75"/>
        <v>2367</v>
      </c>
      <c r="H110" s="10">
        <f t="shared" si="75"/>
        <v>2184</v>
      </c>
      <c r="I110" s="10">
        <f t="shared" si="75"/>
        <v>2083</v>
      </c>
      <c r="J110" s="10">
        <f t="shared" si="75"/>
        <v>2113</v>
      </c>
      <c r="K110" s="10">
        <f t="shared" si="75"/>
        <v>1916</v>
      </c>
      <c r="L110" s="10">
        <f t="shared" si="75"/>
        <v>1932</v>
      </c>
      <c r="M110" s="10">
        <f>SUM(M112:M123)</f>
        <v>1555</v>
      </c>
      <c r="N110" s="10">
        <f>SUM(N112:N123)</f>
        <v>1720</v>
      </c>
      <c r="O110" s="10">
        <f t="shared" si="75"/>
        <v>1423</v>
      </c>
      <c r="P110" s="47">
        <f t="shared" si="75"/>
        <v>1548</v>
      </c>
    </row>
    <row r="111" spans="1:16" ht="15" customHeight="1" x14ac:dyDescent="0.2">
      <c r="A111" s="15"/>
      <c r="B111" s="1"/>
      <c r="C111" s="1"/>
      <c r="D111" s="1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15"/>
    </row>
    <row r="112" spans="1:16" ht="15" customHeight="1" x14ac:dyDescent="0.2">
      <c r="A112" s="15" t="s">
        <v>20</v>
      </c>
      <c r="B112" s="2">
        <f>SUM(C112:D112)</f>
        <v>467</v>
      </c>
      <c r="C112" s="2">
        <f>SUM(E112,G112,I112,K112,M112,O112)</f>
        <v>237</v>
      </c>
      <c r="D112" s="2">
        <f t="shared" ref="C112:D116" si="76">SUM(F112,H112,J112,L112,N112,P112)</f>
        <v>230</v>
      </c>
      <c r="E112" s="2">
        <f t="shared" ref="E112:J112" si="77">SUM(E269)</f>
        <v>86</v>
      </c>
      <c r="F112" s="2">
        <f t="shared" si="77"/>
        <v>83</v>
      </c>
      <c r="G112" s="2">
        <f t="shared" si="77"/>
        <v>86</v>
      </c>
      <c r="H112" s="2">
        <f t="shared" si="77"/>
        <v>73</v>
      </c>
      <c r="I112" s="2">
        <f t="shared" si="77"/>
        <v>65</v>
      </c>
      <c r="J112" s="2">
        <f t="shared" si="77"/>
        <v>74</v>
      </c>
      <c r="K112" s="16" t="s">
        <v>173</v>
      </c>
      <c r="L112" s="16" t="s">
        <v>173</v>
      </c>
      <c r="M112" s="16" t="s">
        <v>173</v>
      </c>
      <c r="N112" s="16" t="s">
        <v>173</v>
      </c>
      <c r="O112" s="16" t="s">
        <v>173</v>
      </c>
      <c r="P112" s="55" t="s">
        <v>173</v>
      </c>
    </row>
    <row r="113" spans="1:16" ht="14.25" customHeight="1" x14ac:dyDescent="0.2">
      <c r="A113" s="15" t="s">
        <v>21</v>
      </c>
      <c r="B113" s="2">
        <f>SUM(C113:D113)</f>
        <v>817</v>
      </c>
      <c r="C113" s="2">
        <f t="shared" si="76"/>
        <v>408</v>
      </c>
      <c r="D113" s="2">
        <f t="shared" si="76"/>
        <v>409</v>
      </c>
      <c r="E113" s="2">
        <f>SUM(E270)</f>
        <v>103</v>
      </c>
      <c r="F113" s="2">
        <f t="shared" ref="F113:J113" si="78">SUM(F270)</f>
        <v>115</v>
      </c>
      <c r="G113" s="2">
        <f t="shared" si="78"/>
        <v>125</v>
      </c>
      <c r="H113" s="2">
        <f t="shared" si="78"/>
        <v>101</v>
      </c>
      <c r="I113" s="2">
        <f t="shared" si="78"/>
        <v>97</v>
      </c>
      <c r="J113" s="2">
        <f t="shared" si="78"/>
        <v>109</v>
      </c>
      <c r="K113" s="2">
        <f t="shared" ref="K113:P113" si="79">SUM(K270)</f>
        <v>39</v>
      </c>
      <c r="L113" s="2">
        <f t="shared" si="79"/>
        <v>28</v>
      </c>
      <c r="M113" s="2">
        <f t="shared" si="79"/>
        <v>24</v>
      </c>
      <c r="N113" s="2">
        <f t="shared" si="79"/>
        <v>32</v>
      </c>
      <c r="O113" s="2">
        <f t="shared" si="79"/>
        <v>20</v>
      </c>
      <c r="P113" s="44">
        <f t="shared" si="79"/>
        <v>24</v>
      </c>
    </row>
    <row r="114" spans="1:16" ht="15" customHeight="1" x14ac:dyDescent="0.2">
      <c r="A114" s="15" t="s">
        <v>22</v>
      </c>
      <c r="B114" s="2">
        <f>SUM(C114:D114)</f>
        <v>1454</v>
      </c>
      <c r="C114" s="2">
        <f t="shared" si="76"/>
        <v>714</v>
      </c>
      <c r="D114" s="2">
        <f t="shared" si="76"/>
        <v>740</v>
      </c>
      <c r="E114" s="2">
        <f t="shared" ref="E114:J121" si="80">SUM(E271)</f>
        <v>186</v>
      </c>
      <c r="F114" s="2">
        <f t="shared" si="80"/>
        <v>184</v>
      </c>
      <c r="G114" s="2">
        <f t="shared" si="80"/>
        <v>201</v>
      </c>
      <c r="H114" s="2">
        <f t="shared" si="80"/>
        <v>191</v>
      </c>
      <c r="I114" s="2">
        <f t="shared" si="80"/>
        <v>184</v>
      </c>
      <c r="J114" s="2">
        <f t="shared" si="80"/>
        <v>185</v>
      </c>
      <c r="K114" s="2">
        <f t="shared" ref="K114:P114" si="81">SUM(K271)</f>
        <v>62</v>
      </c>
      <c r="L114" s="2">
        <f t="shared" si="81"/>
        <v>76</v>
      </c>
      <c r="M114" s="2">
        <f t="shared" si="81"/>
        <v>40</v>
      </c>
      <c r="N114" s="2">
        <f t="shared" si="81"/>
        <v>58</v>
      </c>
      <c r="O114" s="2">
        <f t="shared" si="81"/>
        <v>41</v>
      </c>
      <c r="P114" s="44">
        <f t="shared" si="81"/>
        <v>46</v>
      </c>
    </row>
    <row r="115" spans="1:16" ht="14.25" customHeight="1" x14ac:dyDescent="0.2">
      <c r="A115" s="15" t="s">
        <v>91</v>
      </c>
      <c r="B115" s="2">
        <f>SUM(C115:D115)</f>
        <v>689</v>
      </c>
      <c r="C115" s="2">
        <f t="shared" si="76"/>
        <v>355</v>
      </c>
      <c r="D115" s="2">
        <f t="shared" si="76"/>
        <v>334</v>
      </c>
      <c r="E115" s="2">
        <f t="shared" si="80"/>
        <v>105</v>
      </c>
      <c r="F115" s="2">
        <f t="shared" si="80"/>
        <v>84</v>
      </c>
      <c r="G115" s="2">
        <f t="shared" si="80"/>
        <v>109</v>
      </c>
      <c r="H115" s="2">
        <f t="shared" si="80"/>
        <v>84</v>
      </c>
      <c r="I115" s="2">
        <f t="shared" si="80"/>
        <v>102</v>
      </c>
      <c r="J115" s="2">
        <f t="shared" si="80"/>
        <v>105</v>
      </c>
      <c r="K115" s="2">
        <f t="shared" ref="K115:P115" si="82">SUM(K272)</f>
        <v>19</v>
      </c>
      <c r="L115" s="2">
        <f t="shared" si="82"/>
        <v>27</v>
      </c>
      <c r="M115" s="2">
        <f t="shared" si="82"/>
        <v>13</v>
      </c>
      <c r="N115" s="2">
        <f t="shared" si="82"/>
        <v>18</v>
      </c>
      <c r="O115" s="2">
        <f t="shared" si="82"/>
        <v>7</v>
      </c>
      <c r="P115" s="44">
        <f t="shared" si="82"/>
        <v>16</v>
      </c>
    </row>
    <row r="116" spans="1:16" ht="15" customHeight="1" x14ac:dyDescent="0.2">
      <c r="A116" s="15" t="s">
        <v>90</v>
      </c>
      <c r="B116" s="2">
        <f>SUM(C116:D116)</f>
        <v>1515</v>
      </c>
      <c r="C116" s="2">
        <f t="shared" si="76"/>
        <v>845</v>
      </c>
      <c r="D116" s="2">
        <f t="shared" si="76"/>
        <v>670</v>
      </c>
      <c r="E116" s="2">
        <f t="shared" si="80"/>
        <v>200</v>
      </c>
      <c r="F116" s="2">
        <f t="shared" si="80"/>
        <v>147</v>
      </c>
      <c r="G116" s="2">
        <f t="shared" si="80"/>
        <v>196</v>
      </c>
      <c r="H116" s="2">
        <f t="shared" si="80"/>
        <v>164</v>
      </c>
      <c r="I116" s="2">
        <f t="shared" si="80"/>
        <v>172</v>
      </c>
      <c r="J116" s="2">
        <f t="shared" si="80"/>
        <v>177</v>
      </c>
      <c r="K116" s="2">
        <f t="shared" ref="K116:P116" si="83">SUM(K273)</f>
        <v>120</v>
      </c>
      <c r="L116" s="2">
        <f t="shared" si="83"/>
        <v>63</v>
      </c>
      <c r="M116" s="2">
        <f t="shared" si="83"/>
        <v>88</v>
      </c>
      <c r="N116" s="2">
        <f t="shared" si="83"/>
        <v>58</v>
      </c>
      <c r="O116" s="2">
        <f t="shared" si="83"/>
        <v>69</v>
      </c>
      <c r="P116" s="44">
        <f t="shared" si="83"/>
        <v>61</v>
      </c>
    </row>
    <row r="117" spans="1:16" ht="14.25" customHeight="1" x14ac:dyDescent="0.2">
      <c r="A117" s="15" t="s">
        <v>112</v>
      </c>
      <c r="B117" s="2">
        <f t="shared" ref="B117:B123" si="84">SUM(C117:D117)</f>
        <v>275</v>
      </c>
      <c r="C117" s="2">
        <f t="shared" ref="C117:C123" si="85">SUM(E117,G117,I117,K117,M117,O117)</f>
        <v>157</v>
      </c>
      <c r="D117" s="2">
        <f t="shared" ref="D117:D123" si="86">SUM(F117,H117,J117,L117,N117,P117)</f>
        <v>118</v>
      </c>
      <c r="E117" s="2">
        <f t="shared" si="80"/>
        <v>66</v>
      </c>
      <c r="F117" s="2">
        <f t="shared" si="80"/>
        <v>47</v>
      </c>
      <c r="G117" s="2">
        <f t="shared" si="80"/>
        <v>48</v>
      </c>
      <c r="H117" s="2">
        <f t="shared" si="80"/>
        <v>36</v>
      </c>
      <c r="I117" s="2">
        <f t="shared" si="80"/>
        <v>43</v>
      </c>
      <c r="J117" s="2">
        <f t="shared" si="80"/>
        <v>35</v>
      </c>
      <c r="K117" s="16" t="s">
        <v>173</v>
      </c>
      <c r="L117" s="16" t="s">
        <v>173</v>
      </c>
      <c r="M117" s="16" t="s">
        <v>173</v>
      </c>
      <c r="N117" s="16" t="s">
        <v>173</v>
      </c>
      <c r="O117" s="16" t="s">
        <v>173</v>
      </c>
      <c r="P117" s="55" t="s">
        <v>173</v>
      </c>
    </row>
    <row r="118" spans="1:16" ht="15" customHeight="1" x14ac:dyDescent="0.2">
      <c r="A118" s="15" t="s">
        <v>92</v>
      </c>
      <c r="B118" s="2">
        <f t="shared" si="84"/>
        <v>326</v>
      </c>
      <c r="C118" s="2">
        <f t="shared" si="85"/>
        <v>170</v>
      </c>
      <c r="D118" s="2">
        <f t="shared" si="86"/>
        <v>156</v>
      </c>
      <c r="E118" s="2">
        <f t="shared" si="80"/>
        <v>50</v>
      </c>
      <c r="F118" s="2">
        <f t="shared" si="80"/>
        <v>34</v>
      </c>
      <c r="G118" s="2">
        <f t="shared" si="80"/>
        <v>48</v>
      </c>
      <c r="H118" s="2">
        <f t="shared" si="80"/>
        <v>44</v>
      </c>
      <c r="I118" s="2">
        <f t="shared" si="80"/>
        <v>40</v>
      </c>
      <c r="J118" s="2">
        <f t="shared" si="80"/>
        <v>29</v>
      </c>
      <c r="K118" s="2">
        <f t="shared" ref="K118:P118" si="87">SUM(K275)</f>
        <v>16</v>
      </c>
      <c r="L118" s="2">
        <f t="shared" si="87"/>
        <v>18</v>
      </c>
      <c r="M118" s="2">
        <f t="shared" si="87"/>
        <v>6</v>
      </c>
      <c r="N118" s="2">
        <f t="shared" si="87"/>
        <v>14</v>
      </c>
      <c r="O118" s="2">
        <f t="shared" si="87"/>
        <v>10</v>
      </c>
      <c r="P118" s="44">
        <f t="shared" si="87"/>
        <v>17</v>
      </c>
    </row>
    <row r="119" spans="1:16" ht="15" customHeight="1" x14ac:dyDescent="0.2">
      <c r="A119" s="15" t="s">
        <v>25</v>
      </c>
      <c r="B119" s="2">
        <f t="shared" si="84"/>
        <v>396</v>
      </c>
      <c r="C119" s="2">
        <f t="shared" si="85"/>
        <v>247</v>
      </c>
      <c r="D119" s="2">
        <f t="shared" si="86"/>
        <v>149</v>
      </c>
      <c r="E119" s="2">
        <f t="shared" si="80"/>
        <v>33</v>
      </c>
      <c r="F119" s="2">
        <f t="shared" si="80"/>
        <v>39</v>
      </c>
      <c r="G119" s="2">
        <f t="shared" si="80"/>
        <v>54</v>
      </c>
      <c r="H119" s="2">
        <f t="shared" si="80"/>
        <v>29</v>
      </c>
      <c r="I119" s="2">
        <f t="shared" si="80"/>
        <v>32</v>
      </c>
      <c r="J119" s="2">
        <f t="shared" si="80"/>
        <v>28</v>
      </c>
      <c r="K119" s="2">
        <f t="shared" ref="K119:P119" si="88">SUM(K276)</f>
        <v>49</v>
      </c>
      <c r="L119" s="2">
        <f t="shared" si="88"/>
        <v>20</v>
      </c>
      <c r="M119" s="2">
        <f t="shared" si="88"/>
        <v>52</v>
      </c>
      <c r="N119" s="2">
        <f t="shared" si="88"/>
        <v>23</v>
      </c>
      <c r="O119" s="2">
        <f t="shared" si="88"/>
        <v>27</v>
      </c>
      <c r="P119" s="44">
        <f t="shared" si="88"/>
        <v>10</v>
      </c>
    </row>
    <row r="120" spans="1:16" ht="14.25" customHeight="1" x14ac:dyDescent="0.2">
      <c r="A120" s="15" t="s">
        <v>26</v>
      </c>
      <c r="B120" s="2">
        <f t="shared" si="84"/>
        <v>1034</v>
      </c>
      <c r="C120" s="2">
        <f t="shared" si="85"/>
        <v>495</v>
      </c>
      <c r="D120" s="2">
        <f t="shared" si="86"/>
        <v>539</v>
      </c>
      <c r="E120" s="2">
        <f t="shared" si="80"/>
        <v>132</v>
      </c>
      <c r="F120" s="2">
        <f t="shared" si="80"/>
        <v>125</v>
      </c>
      <c r="G120" s="2">
        <f t="shared" si="80"/>
        <v>125</v>
      </c>
      <c r="H120" s="2">
        <f t="shared" si="80"/>
        <v>134</v>
      </c>
      <c r="I120" s="2">
        <f t="shared" si="80"/>
        <v>121</v>
      </c>
      <c r="J120" s="2">
        <f t="shared" si="80"/>
        <v>117</v>
      </c>
      <c r="K120" s="2">
        <f t="shared" ref="K120:P120" si="89">SUM(K277)</f>
        <v>49</v>
      </c>
      <c r="L120" s="2">
        <f t="shared" si="89"/>
        <v>61</v>
      </c>
      <c r="M120" s="2">
        <f t="shared" si="89"/>
        <v>37</v>
      </c>
      <c r="N120" s="2">
        <f t="shared" si="89"/>
        <v>54</v>
      </c>
      <c r="O120" s="2">
        <f t="shared" si="89"/>
        <v>31</v>
      </c>
      <c r="P120" s="44">
        <f t="shared" si="89"/>
        <v>48</v>
      </c>
    </row>
    <row r="121" spans="1:16" ht="15" customHeight="1" x14ac:dyDescent="0.2">
      <c r="A121" s="15" t="s">
        <v>93</v>
      </c>
      <c r="B121" s="2">
        <f t="shared" si="84"/>
        <v>1219</v>
      </c>
      <c r="C121" s="2">
        <f t="shared" si="85"/>
        <v>651</v>
      </c>
      <c r="D121" s="2">
        <f t="shared" si="86"/>
        <v>568</v>
      </c>
      <c r="E121" s="2">
        <f t="shared" si="80"/>
        <v>192</v>
      </c>
      <c r="F121" s="2">
        <f t="shared" si="80"/>
        <v>174</v>
      </c>
      <c r="G121" s="2">
        <f t="shared" si="80"/>
        <v>186</v>
      </c>
      <c r="H121" s="2">
        <f t="shared" si="80"/>
        <v>169</v>
      </c>
      <c r="I121" s="2">
        <f t="shared" si="80"/>
        <v>154</v>
      </c>
      <c r="J121" s="2">
        <f t="shared" si="80"/>
        <v>146</v>
      </c>
      <c r="K121" s="2">
        <f t="shared" ref="K121:P121" si="90">SUM(K278)</f>
        <v>47</v>
      </c>
      <c r="L121" s="2">
        <f t="shared" si="90"/>
        <v>33</v>
      </c>
      <c r="M121" s="2">
        <f t="shared" si="90"/>
        <v>35</v>
      </c>
      <c r="N121" s="2">
        <f t="shared" si="90"/>
        <v>28</v>
      </c>
      <c r="O121" s="2">
        <f t="shared" si="90"/>
        <v>37</v>
      </c>
      <c r="P121" s="44">
        <f t="shared" si="90"/>
        <v>18</v>
      </c>
    </row>
    <row r="122" spans="1:16" ht="15" customHeight="1" x14ac:dyDescent="0.2">
      <c r="A122" s="15" t="s">
        <v>130</v>
      </c>
      <c r="B122" s="2">
        <f t="shared" si="84"/>
        <v>12578</v>
      </c>
      <c r="C122" s="2">
        <f t="shared" si="85"/>
        <v>6216</v>
      </c>
      <c r="D122" s="2">
        <f t="shared" si="86"/>
        <v>6362</v>
      </c>
      <c r="E122" s="2">
        <f t="shared" ref="E122:P122" si="91">SUM(E279,E357)</f>
        <v>1024</v>
      </c>
      <c r="F122" s="2">
        <f t="shared" si="91"/>
        <v>899</v>
      </c>
      <c r="G122" s="2">
        <f t="shared" si="91"/>
        <v>895</v>
      </c>
      <c r="H122" s="2">
        <f t="shared" si="91"/>
        <v>866</v>
      </c>
      <c r="I122" s="2">
        <f t="shared" si="91"/>
        <v>818</v>
      </c>
      <c r="J122" s="2">
        <f t="shared" si="91"/>
        <v>836</v>
      </c>
      <c r="K122" s="2">
        <f t="shared" si="91"/>
        <v>1312</v>
      </c>
      <c r="L122" s="2">
        <f t="shared" si="91"/>
        <v>1381</v>
      </c>
      <c r="M122" s="2">
        <f t="shared" si="91"/>
        <v>1115</v>
      </c>
      <c r="N122" s="2">
        <f t="shared" si="91"/>
        <v>1245</v>
      </c>
      <c r="O122" s="2">
        <f t="shared" si="91"/>
        <v>1052</v>
      </c>
      <c r="P122" s="44">
        <f t="shared" si="91"/>
        <v>1135</v>
      </c>
    </row>
    <row r="123" spans="1:16" ht="14.25" customHeight="1" x14ac:dyDescent="0.2">
      <c r="A123" s="15" t="s">
        <v>94</v>
      </c>
      <c r="B123" s="2">
        <f t="shared" si="84"/>
        <v>2772</v>
      </c>
      <c r="C123" s="2">
        <f t="shared" si="85"/>
        <v>1335</v>
      </c>
      <c r="D123" s="2">
        <f t="shared" si="86"/>
        <v>1437</v>
      </c>
      <c r="E123" s="2">
        <f t="shared" ref="E123:P123" si="92">SUM(E280,E358)</f>
        <v>309</v>
      </c>
      <c r="F123" s="2">
        <f t="shared" si="92"/>
        <v>284</v>
      </c>
      <c r="G123" s="2">
        <f t="shared" si="92"/>
        <v>294</v>
      </c>
      <c r="H123" s="2">
        <f t="shared" si="92"/>
        <v>293</v>
      </c>
      <c r="I123" s="2">
        <f t="shared" si="92"/>
        <v>255</v>
      </c>
      <c r="J123" s="2">
        <f t="shared" si="92"/>
        <v>272</v>
      </c>
      <c r="K123" s="2">
        <f t="shared" si="92"/>
        <v>203</v>
      </c>
      <c r="L123" s="2">
        <f t="shared" si="92"/>
        <v>225</v>
      </c>
      <c r="M123" s="2">
        <f t="shared" si="92"/>
        <v>145</v>
      </c>
      <c r="N123" s="2">
        <f t="shared" si="92"/>
        <v>190</v>
      </c>
      <c r="O123" s="2">
        <f t="shared" si="92"/>
        <v>129</v>
      </c>
      <c r="P123" s="44">
        <f t="shared" si="92"/>
        <v>173</v>
      </c>
    </row>
    <row r="124" spans="1:16" ht="15.75" customHeight="1" x14ac:dyDescent="0.2">
      <c r="A124" s="73" t="s">
        <v>127</v>
      </c>
      <c r="B124" s="74"/>
      <c r="C124" s="74"/>
      <c r="D124" s="74"/>
      <c r="E124" s="74"/>
      <c r="F124" s="74"/>
      <c r="G124" s="74"/>
      <c r="H124" s="74"/>
      <c r="I124" s="74"/>
      <c r="J124" s="74"/>
      <c r="K124" s="74"/>
      <c r="L124" s="74"/>
      <c r="M124" s="74"/>
      <c r="N124" s="74"/>
      <c r="O124" s="74"/>
      <c r="P124" s="74"/>
    </row>
    <row r="125" spans="1:16" ht="15.75" customHeight="1" x14ac:dyDescent="0.2">
      <c r="A125" s="73" t="s">
        <v>177</v>
      </c>
      <c r="B125" s="74"/>
      <c r="C125" s="74"/>
      <c r="D125" s="74"/>
      <c r="E125" s="74"/>
      <c r="F125" s="74"/>
      <c r="G125" s="74"/>
      <c r="H125" s="74"/>
      <c r="I125" s="74"/>
      <c r="J125" s="74"/>
      <c r="K125" s="74"/>
      <c r="L125" s="74"/>
      <c r="M125" s="74"/>
      <c r="N125" s="74"/>
      <c r="O125" s="74"/>
      <c r="P125" s="74"/>
    </row>
    <row r="126" spans="1:16" ht="15" customHeight="1" x14ac:dyDescent="0.2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</row>
    <row r="127" spans="1:16" ht="14.45" customHeight="1" x14ac:dyDescent="0.2">
      <c r="A127" s="75" t="s">
        <v>121</v>
      </c>
      <c r="B127" s="71" t="s">
        <v>119</v>
      </c>
      <c r="C127" s="78"/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</row>
    <row r="128" spans="1:16" ht="14.45" customHeight="1" x14ac:dyDescent="0.2">
      <c r="A128" s="76"/>
      <c r="B128" s="72"/>
      <c r="C128" s="79"/>
      <c r="D128" s="79"/>
      <c r="E128" s="79"/>
      <c r="F128" s="79"/>
      <c r="G128" s="79"/>
      <c r="H128" s="79"/>
      <c r="I128" s="79"/>
      <c r="J128" s="79"/>
      <c r="K128" s="79"/>
      <c r="L128" s="79"/>
      <c r="M128" s="79"/>
      <c r="N128" s="79"/>
      <c r="O128" s="79"/>
      <c r="P128" s="79"/>
    </row>
    <row r="129" spans="1:16" ht="14.45" customHeight="1" x14ac:dyDescent="0.2">
      <c r="A129" s="76"/>
      <c r="B129" s="69" t="s">
        <v>28</v>
      </c>
      <c r="C129" s="69" t="s">
        <v>1</v>
      </c>
      <c r="D129" s="69" t="s">
        <v>2</v>
      </c>
      <c r="E129" s="81" t="s">
        <v>122</v>
      </c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</row>
    <row r="130" spans="1:16" ht="14.45" customHeight="1" x14ac:dyDescent="0.2">
      <c r="A130" s="76"/>
      <c r="B130" s="80"/>
      <c r="C130" s="80"/>
      <c r="D130" s="80"/>
      <c r="E130" s="72"/>
      <c r="F130" s="79"/>
      <c r="G130" s="79"/>
      <c r="H130" s="79"/>
      <c r="I130" s="79"/>
      <c r="J130" s="79"/>
      <c r="K130" s="79"/>
      <c r="L130" s="79"/>
      <c r="M130" s="79"/>
      <c r="N130" s="79"/>
      <c r="O130" s="79"/>
      <c r="P130" s="79"/>
    </row>
    <row r="131" spans="1:16" ht="18" customHeight="1" x14ac:dyDescent="0.2">
      <c r="A131" s="76"/>
      <c r="B131" s="80"/>
      <c r="C131" s="80"/>
      <c r="D131" s="80"/>
      <c r="E131" s="71" t="s">
        <v>124</v>
      </c>
      <c r="F131" s="82"/>
      <c r="G131" s="71" t="s">
        <v>125</v>
      </c>
      <c r="H131" s="82"/>
      <c r="I131" s="71" t="s">
        <v>123</v>
      </c>
      <c r="J131" s="82"/>
      <c r="K131" s="71" t="s">
        <v>126</v>
      </c>
      <c r="L131" s="82"/>
      <c r="M131" s="71" t="s">
        <v>128</v>
      </c>
      <c r="N131" s="82"/>
      <c r="O131" s="71" t="s">
        <v>129</v>
      </c>
      <c r="P131" s="78"/>
    </row>
    <row r="132" spans="1:16" ht="18" customHeight="1" x14ac:dyDescent="0.2">
      <c r="A132" s="76"/>
      <c r="B132" s="80"/>
      <c r="C132" s="80"/>
      <c r="D132" s="80"/>
      <c r="E132" s="72"/>
      <c r="F132" s="83"/>
      <c r="G132" s="72"/>
      <c r="H132" s="83"/>
      <c r="I132" s="72"/>
      <c r="J132" s="83"/>
      <c r="K132" s="72"/>
      <c r="L132" s="83"/>
      <c r="M132" s="72"/>
      <c r="N132" s="83"/>
      <c r="O132" s="72"/>
      <c r="P132" s="79"/>
    </row>
    <row r="133" spans="1:16" ht="18" customHeight="1" x14ac:dyDescent="0.2">
      <c r="A133" s="76"/>
      <c r="B133" s="80"/>
      <c r="C133" s="80"/>
      <c r="D133" s="80"/>
      <c r="E133" s="69" t="s">
        <v>3</v>
      </c>
      <c r="F133" s="69" t="s">
        <v>4</v>
      </c>
      <c r="G133" s="69" t="s">
        <v>5</v>
      </c>
      <c r="H133" s="69" t="s">
        <v>6</v>
      </c>
      <c r="I133" s="69" t="s">
        <v>7</v>
      </c>
      <c r="J133" s="69" t="s">
        <v>8</v>
      </c>
      <c r="K133" s="69" t="s">
        <v>9</v>
      </c>
      <c r="L133" s="69" t="s">
        <v>29</v>
      </c>
      <c r="M133" s="69" t="s">
        <v>30</v>
      </c>
      <c r="N133" s="69" t="s">
        <v>31</v>
      </c>
      <c r="O133" s="69" t="s">
        <v>9</v>
      </c>
      <c r="P133" s="71" t="s">
        <v>32</v>
      </c>
    </row>
    <row r="134" spans="1:16" ht="18" customHeight="1" x14ac:dyDescent="0.2">
      <c r="A134" s="77"/>
      <c r="B134" s="70"/>
      <c r="C134" s="70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  <c r="P134" s="72"/>
    </row>
    <row r="135" spans="1:16" ht="14.25" customHeight="1" x14ac:dyDescent="0.2">
      <c r="A135" s="19"/>
      <c r="B135" s="65"/>
      <c r="C135" s="65"/>
      <c r="D135" s="65"/>
      <c r="E135" s="65"/>
      <c r="F135" s="65"/>
      <c r="G135" s="65"/>
      <c r="H135" s="65"/>
      <c r="I135" s="65"/>
      <c r="J135" s="65"/>
      <c r="K135" s="65"/>
      <c r="L135" s="65"/>
      <c r="M135" s="65"/>
      <c r="N135" s="65"/>
      <c r="O135" s="65"/>
      <c r="P135" s="45"/>
    </row>
    <row r="136" spans="1:16" ht="15.75" customHeight="1" x14ac:dyDescent="0.2">
      <c r="A136" s="15" t="s">
        <v>169</v>
      </c>
      <c r="B136" s="2">
        <f>SUM(C136:D136)</f>
        <v>2809</v>
      </c>
      <c r="C136" s="2">
        <f>SUM(E136,G136,I136,K136,M136,O136)</f>
        <v>1488</v>
      </c>
      <c r="D136" s="2">
        <f>SUM(F136,H136,J136,L136,N136,P136)</f>
        <v>1321</v>
      </c>
      <c r="E136" s="2">
        <f>SUM(E282)</f>
        <v>449</v>
      </c>
      <c r="F136" s="2">
        <f t="shared" ref="F136:P136" si="93">SUM(F282)</f>
        <v>394</v>
      </c>
      <c r="G136" s="2">
        <f t="shared" si="93"/>
        <v>367</v>
      </c>
      <c r="H136" s="2">
        <f t="shared" si="93"/>
        <v>328</v>
      </c>
      <c r="I136" s="2">
        <f t="shared" si="93"/>
        <v>315</v>
      </c>
      <c r="J136" s="2">
        <f t="shared" si="93"/>
        <v>325</v>
      </c>
      <c r="K136" s="2">
        <f t="shared" si="93"/>
        <v>168</v>
      </c>
      <c r="L136" s="2">
        <f t="shared" si="93"/>
        <v>128</v>
      </c>
      <c r="M136" s="2">
        <f t="shared" si="93"/>
        <v>97</v>
      </c>
      <c r="N136" s="2">
        <f t="shared" si="93"/>
        <v>82</v>
      </c>
      <c r="O136" s="2">
        <f t="shared" si="93"/>
        <v>92</v>
      </c>
      <c r="P136" s="44">
        <f t="shared" si="93"/>
        <v>64</v>
      </c>
    </row>
    <row r="137" spans="1:16" ht="14.25" customHeight="1" x14ac:dyDescent="0.2">
      <c r="A137" s="2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20"/>
    </row>
    <row r="138" spans="1:16" ht="15.75" customHeight="1" x14ac:dyDescent="0.2">
      <c r="A138" s="15" t="s">
        <v>157</v>
      </c>
      <c r="B138" s="10">
        <f>SUM(B140:B141)</f>
        <v>1019</v>
      </c>
      <c r="C138" s="10">
        <f t="shared" ref="C138:P138" si="94">SUM(C140:C141)</f>
        <v>558</v>
      </c>
      <c r="D138" s="10">
        <f t="shared" si="94"/>
        <v>461</v>
      </c>
      <c r="E138" s="10">
        <f t="shared" si="94"/>
        <v>163</v>
      </c>
      <c r="F138" s="10">
        <f t="shared" si="94"/>
        <v>144</v>
      </c>
      <c r="G138" s="10">
        <f t="shared" si="94"/>
        <v>166</v>
      </c>
      <c r="H138" s="10">
        <f t="shared" si="94"/>
        <v>129</v>
      </c>
      <c r="I138" s="10">
        <f t="shared" si="94"/>
        <v>118</v>
      </c>
      <c r="J138" s="10">
        <f t="shared" si="94"/>
        <v>95</v>
      </c>
      <c r="K138" s="10">
        <f t="shared" si="94"/>
        <v>48</v>
      </c>
      <c r="L138" s="10">
        <f t="shared" si="94"/>
        <v>36</v>
      </c>
      <c r="M138" s="10">
        <f t="shared" si="94"/>
        <v>38</v>
      </c>
      <c r="N138" s="10">
        <f t="shared" si="94"/>
        <v>29</v>
      </c>
      <c r="O138" s="10">
        <f t="shared" si="94"/>
        <v>25</v>
      </c>
      <c r="P138" s="47">
        <f t="shared" si="94"/>
        <v>28</v>
      </c>
    </row>
    <row r="139" spans="1:16" ht="15" customHeight="1" x14ac:dyDescent="0.2">
      <c r="A139" s="2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20"/>
    </row>
    <row r="140" spans="1:16" ht="15" customHeight="1" x14ac:dyDescent="0.2">
      <c r="A140" s="15" t="s">
        <v>131</v>
      </c>
      <c r="B140" s="2">
        <f>SUM(C140:D140)</f>
        <v>733</v>
      </c>
      <c r="C140" s="2">
        <f>SUM(E140,G140,I140,K140,M140,O140)</f>
        <v>400</v>
      </c>
      <c r="D140" s="2">
        <f>SUM(F140,H140,J140,L140,N140,P140)</f>
        <v>333</v>
      </c>
      <c r="E140" s="2">
        <f>SUM(E286)</f>
        <v>121</v>
      </c>
      <c r="F140" s="2">
        <f t="shared" ref="F140:P140" si="95">SUM(F286)</f>
        <v>115</v>
      </c>
      <c r="G140" s="2">
        <f t="shared" si="95"/>
        <v>135</v>
      </c>
      <c r="H140" s="2">
        <f t="shared" si="95"/>
        <v>99</v>
      </c>
      <c r="I140" s="2">
        <f t="shared" si="95"/>
        <v>103</v>
      </c>
      <c r="J140" s="2">
        <f t="shared" si="95"/>
        <v>86</v>
      </c>
      <c r="K140" s="2">
        <f t="shared" si="95"/>
        <v>17</v>
      </c>
      <c r="L140" s="2">
        <f t="shared" si="95"/>
        <v>12</v>
      </c>
      <c r="M140" s="2">
        <f t="shared" si="95"/>
        <v>18</v>
      </c>
      <c r="N140" s="2">
        <f t="shared" si="95"/>
        <v>11</v>
      </c>
      <c r="O140" s="2">
        <f t="shared" si="95"/>
        <v>6</v>
      </c>
      <c r="P140" s="44">
        <f t="shared" si="95"/>
        <v>10</v>
      </c>
    </row>
    <row r="141" spans="1:16" ht="14.25" customHeight="1" x14ac:dyDescent="0.2">
      <c r="A141" s="15" t="s">
        <v>132</v>
      </c>
      <c r="B141" s="2">
        <f>SUM(C141:D141)</f>
        <v>286</v>
      </c>
      <c r="C141" s="2">
        <f>SUM(E141,G141,I141,K141,M141,O141)</f>
        <v>158</v>
      </c>
      <c r="D141" s="2">
        <f>SUM(F141,H141,J141,L141,N141,P141)</f>
        <v>128</v>
      </c>
      <c r="E141" s="2">
        <f>SUM(E287)</f>
        <v>42</v>
      </c>
      <c r="F141" s="2">
        <f t="shared" ref="F141:P141" si="96">SUM(F287)</f>
        <v>29</v>
      </c>
      <c r="G141" s="2">
        <f t="shared" si="96"/>
        <v>31</v>
      </c>
      <c r="H141" s="2">
        <f t="shared" si="96"/>
        <v>30</v>
      </c>
      <c r="I141" s="2">
        <f t="shared" si="96"/>
        <v>15</v>
      </c>
      <c r="J141" s="2">
        <f t="shared" si="96"/>
        <v>9</v>
      </c>
      <c r="K141" s="2">
        <f t="shared" si="96"/>
        <v>31</v>
      </c>
      <c r="L141" s="2">
        <f t="shared" si="96"/>
        <v>24</v>
      </c>
      <c r="M141" s="2">
        <f t="shared" si="96"/>
        <v>20</v>
      </c>
      <c r="N141" s="2">
        <f t="shared" si="96"/>
        <v>18</v>
      </c>
      <c r="O141" s="2">
        <f t="shared" si="96"/>
        <v>19</v>
      </c>
      <c r="P141" s="44">
        <f t="shared" si="96"/>
        <v>18</v>
      </c>
    </row>
    <row r="142" spans="1:16" ht="15" customHeight="1" x14ac:dyDescent="0.2">
      <c r="A142" s="15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24"/>
    </row>
    <row r="143" spans="1:16" ht="14.25" customHeight="1" x14ac:dyDescent="0.2">
      <c r="A143" s="15" t="s">
        <v>159</v>
      </c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</row>
    <row r="144" spans="1:16" ht="15" customHeight="1" x14ac:dyDescent="0.2">
      <c r="A144" s="15" t="s">
        <v>160</v>
      </c>
      <c r="B144" s="10">
        <f t="shared" ref="B144:P144" si="97">SUM(B146:B153)</f>
        <v>19742</v>
      </c>
      <c r="C144" s="10">
        <f t="shared" si="97"/>
        <v>11356</v>
      </c>
      <c r="D144" s="10">
        <f t="shared" si="97"/>
        <v>8386</v>
      </c>
      <c r="E144" s="10">
        <f t="shared" si="97"/>
        <v>3368</v>
      </c>
      <c r="F144" s="10">
        <f t="shared" si="97"/>
        <v>2612</v>
      </c>
      <c r="G144" s="10">
        <f t="shared" si="97"/>
        <v>2833</v>
      </c>
      <c r="H144" s="10">
        <f t="shared" si="97"/>
        <v>2081</v>
      </c>
      <c r="I144" s="10">
        <f t="shared" si="97"/>
        <v>2213</v>
      </c>
      <c r="J144" s="10">
        <f t="shared" si="97"/>
        <v>1786</v>
      </c>
      <c r="K144" s="10">
        <f t="shared" si="97"/>
        <v>1410</v>
      </c>
      <c r="L144" s="10">
        <f t="shared" si="97"/>
        <v>938</v>
      </c>
      <c r="M144" s="10">
        <f t="shared" si="97"/>
        <v>985</v>
      </c>
      <c r="N144" s="10">
        <f t="shared" si="97"/>
        <v>635</v>
      </c>
      <c r="O144" s="10">
        <f t="shared" si="97"/>
        <v>547</v>
      </c>
      <c r="P144" s="47">
        <f t="shared" si="97"/>
        <v>334</v>
      </c>
    </row>
    <row r="145" spans="1:16" ht="15" customHeight="1" x14ac:dyDescent="0.2">
      <c r="A145" s="15"/>
      <c r="B145" s="10"/>
      <c r="C145" s="10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24"/>
    </row>
    <row r="146" spans="1:16" ht="15" customHeight="1" x14ac:dyDescent="0.2">
      <c r="A146" s="15" t="s">
        <v>76</v>
      </c>
      <c r="B146" s="2">
        <f>SUM(C146:D146)</f>
        <v>2696</v>
      </c>
      <c r="C146" s="2">
        <f>SUM(E146,G146,I146,K146,M146,O146)</f>
        <v>1640</v>
      </c>
      <c r="D146" s="2">
        <f>SUM(F146,H146,J146,L146,N146,P146)</f>
        <v>1056</v>
      </c>
      <c r="E146" s="2">
        <f t="shared" ref="E146:E153" si="98">SUM(E292)</f>
        <v>542</v>
      </c>
      <c r="F146" s="2">
        <f t="shared" ref="F146:P146" si="99">SUM(F292)</f>
        <v>373</v>
      </c>
      <c r="G146" s="2">
        <f t="shared" si="99"/>
        <v>420</v>
      </c>
      <c r="H146" s="2">
        <f t="shared" si="99"/>
        <v>301</v>
      </c>
      <c r="I146" s="2">
        <f t="shared" si="99"/>
        <v>284</v>
      </c>
      <c r="J146" s="2">
        <f t="shared" si="99"/>
        <v>212</v>
      </c>
      <c r="K146" s="2">
        <f t="shared" si="99"/>
        <v>207</v>
      </c>
      <c r="L146" s="2">
        <f t="shared" si="99"/>
        <v>88</v>
      </c>
      <c r="M146" s="2">
        <f t="shared" si="99"/>
        <v>134</v>
      </c>
      <c r="N146" s="2">
        <f t="shared" si="99"/>
        <v>63</v>
      </c>
      <c r="O146" s="2">
        <f t="shared" si="99"/>
        <v>53</v>
      </c>
      <c r="P146" s="44">
        <f t="shared" si="99"/>
        <v>19</v>
      </c>
    </row>
    <row r="147" spans="1:16" ht="15" customHeight="1" x14ac:dyDescent="0.2">
      <c r="A147" s="15" t="s">
        <v>140</v>
      </c>
      <c r="B147" s="2">
        <f>SUM(C147:D147)</f>
        <v>1405</v>
      </c>
      <c r="C147" s="2">
        <f t="shared" ref="C147:D148" si="100">SUM(E147,G147,I147,K147,M147,O147)</f>
        <v>872</v>
      </c>
      <c r="D147" s="2">
        <f t="shared" si="100"/>
        <v>533</v>
      </c>
      <c r="E147" s="2">
        <f t="shared" si="98"/>
        <v>305</v>
      </c>
      <c r="F147" s="2">
        <f t="shared" ref="F147:N147" si="101">SUM(F293)</f>
        <v>214</v>
      </c>
      <c r="G147" s="2">
        <f t="shared" si="101"/>
        <v>247</v>
      </c>
      <c r="H147" s="2">
        <f t="shared" si="101"/>
        <v>143</v>
      </c>
      <c r="I147" s="2">
        <f t="shared" si="101"/>
        <v>185</v>
      </c>
      <c r="J147" s="2">
        <f t="shared" si="101"/>
        <v>126</v>
      </c>
      <c r="K147" s="2">
        <f t="shared" si="101"/>
        <v>74</v>
      </c>
      <c r="L147" s="2">
        <f t="shared" si="101"/>
        <v>35</v>
      </c>
      <c r="M147" s="2">
        <f t="shared" si="101"/>
        <v>61</v>
      </c>
      <c r="N147" s="2">
        <f t="shared" si="101"/>
        <v>15</v>
      </c>
      <c r="O147" s="16" t="s">
        <v>173</v>
      </c>
      <c r="P147" s="55" t="s">
        <v>173</v>
      </c>
    </row>
    <row r="148" spans="1:16" ht="15" customHeight="1" x14ac:dyDescent="0.2">
      <c r="A148" s="15" t="s">
        <v>79</v>
      </c>
      <c r="B148" s="2">
        <f>SUM(C148:D148)</f>
        <v>1895</v>
      </c>
      <c r="C148" s="2">
        <f t="shared" si="100"/>
        <v>1150</v>
      </c>
      <c r="D148" s="2">
        <f t="shared" si="100"/>
        <v>745</v>
      </c>
      <c r="E148" s="2">
        <f t="shared" si="98"/>
        <v>356</v>
      </c>
      <c r="F148" s="2">
        <f t="shared" ref="F148:N148" si="102">SUM(F294)</f>
        <v>266</v>
      </c>
      <c r="G148" s="2">
        <f t="shared" si="102"/>
        <v>292</v>
      </c>
      <c r="H148" s="2">
        <f t="shared" si="102"/>
        <v>164</v>
      </c>
      <c r="I148" s="2">
        <f t="shared" si="102"/>
        <v>205</v>
      </c>
      <c r="J148" s="2">
        <f t="shared" si="102"/>
        <v>145</v>
      </c>
      <c r="K148" s="2">
        <f t="shared" si="102"/>
        <v>135</v>
      </c>
      <c r="L148" s="2">
        <f t="shared" si="102"/>
        <v>83</v>
      </c>
      <c r="M148" s="2">
        <f t="shared" si="102"/>
        <v>110</v>
      </c>
      <c r="N148" s="2">
        <f t="shared" si="102"/>
        <v>67</v>
      </c>
      <c r="O148" s="2">
        <f t="shared" ref="O148:P153" si="103">SUM(O294)</f>
        <v>52</v>
      </c>
      <c r="P148" s="44">
        <f t="shared" si="103"/>
        <v>20</v>
      </c>
    </row>
    <row r="149" spans="1:16" ht="15" customHeight="1" x14ac:dyDescent="0.2">
      <c r="A149" s="15" t="s">
        <v>83</v>
      </c>
      <c r="B149" s="2">
        <f t="shared" ref="B149:B153" si="104">SUM(C149:D149)</f>
        <v>2450</v>
      </c>
      <c r="C149" s="2">
        <f t="shared" ref="C149:D153" si="105">SUM(E149,G149,I149,K149,M149,O149)</f>
        <v>1452</v>
      </c>
      <c r="D149" s="2">
        <f t="shared" si="105"/>
        <v>998</v>
      </c>
      <c r="E149" s="2">
        <f t="shared" si="98"/>
        <v>399</v>
      </c>
      <c r="F149" s="2">
        <f t="shared" ref="F149:N149" si="106">SUM(F295)</f>
        <v>306</v>
      </c>
      <c r="G149" s="2">
        <f t="shared" si="106"/>
        <v>330</v>
      </c>
      <c r="H149" s="2">
        <f t="shared" si="106"/>
        <v>221</v>
      </c>
      <c r="I149" s="2">
        <f t="shared" si="106"/>
        <v>291</v>
      </c>
      <c r="J149" s="2">
        <f t="shared" si="106"/>
        <v>190</v>
      </c>
      <c r="K149" s="2">
        <f t="shared" si="106"/>
        <v>207</v>
      </c>
      <c r="L149" s="2">
        <f t="shared" si="106"/>
        <v>148</v>
      </c>
      <c r="M149" s="2">
        <f t="shared" si="106"/>
        <v>148</v>
      </c>
      <c r="N149" s="2">
        <f t="shared" si="106"/>
        <v>92</v>
      </c>
      <c r="O149" s="2">
        <f t="shared" si="103"/>
        <v>77</v>
      </c>
      <c r="P149" s="44">
        <f t="shared" si="103"/>
        <v>41</v>
      </c>
    </row>
    <row r="150" spans="1:16" ht="14.25" customHeight="1" x14ac:dyDescent="0.2">
      <c r="A150" s="15" t="s">
        <v>113</v>
      </c>
      <c r="B150" s="2">
        <f t="shared" si="104"/>
        <v>2282</v>
      </c>
      <c r="C150" s="2">
        <f t="shared" si="105"/>
        <v>1256</v>
      </c>
      <c r="D150" s="2">
        <f t="shared" si="105"/>
        <v>1026</v>
      </c>
      <c r="E150" s="2">
        <f t="shared" si="98"/>
        <v>362</v>
      </c>
      <c r="F150" s="2">
        <f t="shared" ref="F150:N150" si="107">SUM(F296)</f>
        <v>316</v>
      </c>
      <c r="G150" s="2">
        <f t="shared" si="107"/>
        <v>307</v>
      </c>
      <c r="H150" s="2">
        <f t="shared" si="107"/>
        <v>251</v>
      </c>
      <c r="I150" s="2">
        <f t="shared" si="107"/>
        <v>256</v>
      </c>
      <c r="J150" s="2">
        <f t="shared" si="107"/>
        <v>223</v>
      </c>
      <c r="K150" s="2">
        <f t="shared" si="107"/>
        <v>156</v>
      </c>
      <c r="L150" s="2">
        <f t="shared" si="107"/>
        <v>120</v>
      </c>
      <c r="M150" s="2">
        <f t="shared" si="107"/>
        <v>118</v>
      </c>
      <c r="N150" s="2">
        <f t="shared" si="107"/>
        <v>92</v>
      </c>
      <c r="O150" s="2">
        <f t="shared" si="103"/>
        <v>57</v>
      </c>
      <c r="P150" s="44">
        <f t="shared" si="103"/>
        <v>24</v>
      </c>
    </row>
    <row r="151" spans="1:16" ht="15" customHeight="1" x14ac:dyDescent="0.2">
      <c r="A151" s="15" t="s">
        <v>77</v>
      </c>
      <c r="B151" s="2">
        <f t="shared" si="104"/>
        <v>5196</v>
      </c>
      <c r="C151" s="2">
        <f t="shared" si="105"/>
        <v>2930</v>
      </c>
      <c r="D151" s="2">
        <f t="shared" si="105"/>
        <v>2266</v>
      </c>
      <c r="E151" s="2">
        <f t="shared" si="98"/>
        <v>766</v>
      </c>
      <c r="F151" s="2">
        <f t="shared" ref="F151:N151" si="108">SUM(F297)</f>
        <v>597</v>
      </c>
      <c r="G151" s="2">
        <f t="shared" si="108"/>
        <v>742</v>
      </c>
      <c r="H151" s="2">
        <f t="shared" si="108"/>
        <v>530</v>
      </c>
      <c r="I151" s="2">
        <f t="shared" si="108"/>
        <v>533</v>
      </c>
      <c r="J151" s="2">
        <f t="shared" si="108"/>
        <v>498</v>
      </c>
      <c r="K151" s="2">
        <f t="shared" si="108"/>
        <v>429</v>
      </c>
      <c r="L151" s="2">
        <f t="shared" si="108"/>
        <v>301</v>
      </c>
      <c r="M151" s="2">
        <f t="shared" si="108"/>
        <v>264</v>
      </c>
      <c r="N151" s="2">
        <f t="shared" si="108"/>
        <v>193</v>
      </c>
      <c r="O151" s="2">
        <f t="shared" si="103"/>
        <v>196</v>
      </c>
      <c r="P151" s="44">
        <f t="shared" si="103"/>
        <v>147</v>
      </c>
    </row>
    <row r="152" spans="1:16" ht="14.25" customHeight="1" x14ac:dyDescent="0.2">
      <c r="A152" s="15" t="s">
        <v>114</v>
      </c>
      <c r="B152" s="2">
        <f t="shared" si="104"/>
        <v>1929</v>
      </c>
      <c r="C152" s="2">
        <f t="shared" si="105"/>
        <v>1033</v>
      </c>
      <c r="D152" s="2">
        <f t="shared" si="105"/>
        <v>896</v>
      </c>
      <c r="E152" s="2">
        <f t="shared" si="98"/>
        <v>339</v>
      </c>
      <c r="F152" s="2">
        <f t="shared" ref="F152:N152" si="109">SUM(F298)</f>
        <v>321</v>
      </c>
      <c r="G152" s="2">
        <f t="shared" si="109"/>
        <v>262</v>
      </c>
      <c r="H152" s="2">
        <f t="shared" si="109"/>
        <v>233</v>
      </c>
      <c r="I152" s="2">
        <f t="shared" si="109"/>
        <v>229</v>
      </c>
      <c r="J152" s="2">
        <f t="shared" si="109"/>
        <v>202</v>
      </c>
      <c r="K152" s="2">
        <f t="shared" si="109"/>
        <v>86</v>
      </c>
      <c r="L152" s="2">
        <f t="shared" si="109"/>
        <v>77</v>
      </c>
      <c r="M152" s="2">
        <f t="shared" si="109"/>
        <v>76</v>
      </c>
      <c r="N152" s="2">
        <f t="shared" si="109"/>
        <v>37</v>
      </c>
      <c r="O152" s="2">
        <f t="shared" si="103"/>
        <v>41</v>
      </c>
      <c r="P152" s="44">
        <f t="shared" si="103"/>
        <v>26</v>
      </c>
    </row>
    <row r="153" spans="1:16" ht="15" customHeight="1" x14ac:dyDescent="0.2">
      <c r="A153" s="15" t="s">
        <v>78</v>
      </c>
      <c r="B153" s="2">
        <f t="shared" si="104"/>
        <v>1889</v>
      </c>
      <c r="C153" s="2">
        <f t="shared" si="105"/>
        <v>1023</v>
      </c>
      <c r="D153" s="2">
        <f t="shared" si="105"/>
        <v>866</v>
      </c>
      <c r="E153" s="2">
        <f t="shared" si="98"/>
        <v>299</v>
      </c>
      <c r="F153" s="2">
        <f t="shared" ref="F153:N153" si="110">SUM(F299)</f>
        <v>219</v>
      </c>
      <c r="G153" s="2">
        <f t="shared" si="110"/>
        <v>233</v>
      </c>
      <c r="H153" s="2">
        <f t="shared" si="110"/>
        <v>238</v>
      </c>
      <c r="I153" s="2">
        <f t="shared" si="110"/>
        <v>230</v>
      </c>
      <c r="J153" s="2">
        <f t="shared" si="110"/>
        <v>190</v>
      </c>
      <c r="K153" s="2">
        <f t="shared" si="110"/>
        <v>116</v>
      </c>
      <c r="L153" s="2">
        <f t="shared" si="110"/>
        <v>86</v>
      </c>
      <c r="M153" s="2">
        <f t="shared" si="110"/>
        <v>74</v>
      </c>
      <c r="N153" s="2">
        <f t="shared" si="110"/>
        <v>76</v>
      </c>
      <c r="O153" s="2">
        <f t="shared" si="103"/>
        <v>71</v>
      </c>
      <c r="P153" s="44">
        <f t="shared" si="103"/>
        <v>57</v>
      </c>
    </row>
    <row r="154" spans="1:16" ht="15" customHeight="1" x14ac:dyDescent="0.2">
      <c r="A154" s="15"/>
      <c r="B154" s="10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15"/>
    </row>
    <row r="155" spans="1:16" ht="15.75" customHeight="1" x14ac:dyDescent="0.2">
      <c r="A155" s="19" t="s">
        <v>162</v>
      </c>
      <c r="B155" s="10">
        <f t="shared" ref="B155:P155" si="111">SUM(B157,B163,B172,B180,B210,B215,B225,B235,B244,B267,B282,B284,B290,)</f>
        <v>264912</v>
      </c>
      <c r="C155" s="10">
        <f t="shared" si="111"/>
        <v>132015</v>
      </c>
      <c r="D155" s="10">
        <f t="shared" si="111"/>
        <v>132897</v>
      </c>
      <c r="E155" s="10">
        <f t="shared" si="111"/>
        <v>33043</v>
      </c>
      <c r="F155" s="10">
        <f t="shared" si="111"/>
        <v>29406</v>
      </c>
      <c r="G155" s="10">
        <f t="shared" si="111"/>
        <v>27629</v>
      </c>
      <c r="H155" s="10">
        <f t="shared" si="111"/>
        <v>26377</v>
      </c>
      <c r="I155" s="10">
        <f t="shared" si="111"/>
        <v>23169</v>
      </c>
      <c r="J155" s="10">
        <f t="shared" si="111"/>
        <v>23911</v>
      </c>
      <c r="K155" s="10">
        <f t="shared" si="111"/>
        <v>19830</v>
      </c>
      <c r="L155" s="10">
        <f t="shared" si="111"/>
        <v>20939</v>
      </c>
      <c r="M155" s="10">
        <f t="shared" si="111"/>
        <v>15254</v>
      </c>
      <c r="N155" s="10">
        <f t="shared" si="111"/>
        <v>16887</v>
      </c>
      <c r="O155" s="10">
        <f t="shared" si="111"/>
        <v>13090</v>
      </c>
      <c r="P155" s="47">
        <f t="shared" si="111"/>
        <v>15377</v>
      </c>
    </row>
    <row r="156" spans="1:16" ht="15" customHeight="1" x14ac:dyDescent="0.2">
      <c r="A156" s="19"/>
      <c r="B156" s="61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20"/>
    </row>
    <row r="157" spans="1:16" ht="15.75" customHeight="1" x14ac:dyDescent="0.2">
      <c r="A157" s="15" t="s">
        <v>143</v>
      </c>
      <c r="B157" s="10">
        <f>SUM(B159:B161)</f>
        <v>14169</v>
      </c>
      <c r="C157" s="10">
        <f>SUM(C159:C161)</f>
        <v>7461</v>
      </c>
      <c r="D157" s="10">
        <f t="shared" ref="D157:P157" si="112">SUM(D159:D161)</f>
        <v>6708</v>
      </c>
      <c r="E157" s="10">
        <f t="shared" si="112"/>
        <v>2025</v>
      </c>
      <c r="F157" s="10">
        <f t="shared" si="112"/>
        <v>1762</v>
      </c>
      <c r="G157" s="10">
        <f t="shared" si="112"/>
        <v>1702</v>
      </c>
      <c r="H157" s="10">
        <f t="shared" si="112"/>
        <v>1449</v>
      </c>
      <c r="I157" s="10">
        <f t="shared" si="112"/>
        <v>1270</v>
      </c>
      <c r="J157" s="10">
        <f t="shared" si="112"/>
        <v>1216</v>
      </c>
      <c r="K157" s="10">
        <f t="shared" si="112"/>
        <v>1097</v>
      </c>
      <c r="L157" s="10">
        <f t="shared" si="112"/>
        <v>1064</v>
      </c>
      <c r="M157" s="10">
        <f>SUM(M159:M161)</f>
        <v>787</v>
      </c>
      <c r="N157" s="10">
        <f t="shared" si="112"/>
        <v>703</v>
      </c>
      <c r="O157" s="10">
        <f t="shared" si="112"/>
        <v>580</v>
      </c>
      <c r="P157" s="47">
        <f t="shared" si="112"/>
        <v>514</v>
      </c>
    </row>
    <row r="158" spans="1:16" ht="15" customHeight="1" x14ac:dyDescent="0.2">
      <c r="A158" s="15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15"/>
    </row>
    <row r="159" spans="1:16" ht="14.25" customHeight="1" x14ac:dyDescent="0.2">
      <c r="A159" s="15" t="s">
        <v>0</v>
      </c>
      <c r="B159" s="2">
        <f>SUM(C159:D159)</f>
        <v>1560</v>
      </c>
      <c r="C159" s="2">
        <f>SUM(E159,G159,I159,K159,M159,O159)</f>
        <v>848</v>
      </c>
      <c r="D159" s="2">
        <f>SUM(F159,H159,J159,L159,N159,P159)</f>
        <v>712</v>
      </c>
      <c r="E159" s="1">
        <v>238</v>
      </c>
      <c r="F159" s="1">
        <v>192</v>
      </c>
      <c r="G159" s="1">
        <v>210</v>
      </c>
      <c r="H159" s="1">
        <v>182</v>
      </c>
      <c r="I159" s="1">
        <v>169</v>
      </c>
      <c r="J159" s="1">
        <v>134</v>
      </c>
      <c r="K159" s="1">
        <v>122</v>
      </c>
      <c r="L159" s="1">
        <v>88</v>
      </c>
      <c r="M159" s="1">
        <v>53</v>
      </c>
      <c r="N159" s="1">
        <v>59</v>
      </c>
      <c r="O159" s="1">
        <v>56</v>
      </c>
      <c r="P159" s="43">
        <v>57</v>
      </c>
    </row>
    <row r="160" spans="1:16" ht="15" customHeight="1" x14ac:dyDescent="0.2">
      <c r="A160" s="15" t="s">
        <v>95</v>
      </c>
      <c r="B160" s="2">
        <f>SUM(C160:D160)</f>
        <v>10992</v>
      </c>
      <c r="C160" s="2">
        <f>SUM(E160,G160,I160,K160,M160,O160)</f>
        <v>5737</v>
      </c>
      <c r="D160" s="2">
        <f>SUM(F160,H160,J160,L160,N160,P160)</f>
        <v>5255</v>
      </c>
      <c r="E160" s="1">
        <v>1584</v>
      </c>
      <c r="F160" s="1">
        <v>1357</v>
      </c>
      <c r="G160" s="1">
        <v>1287</v>
      </c>
      <c r="H160" s="1">
        <v>1098</v>
      </c>
      <c r="I160" s="1">
        <v>955</v>
      </c>
      <c r="J160" s="1">
        <v>944</v>
      </c>
      <c r="K160" s="1">
        <v>865</v>
      </c>
      <c r="L160" s="1">
        <v>885</v>
      </c>
      <c r="M160" s="1">
        <v>620</v>
      </c>
      <c r="N160" s="1">
        <v>576</v>
      </c>
      <c r="O160" s="1">
        <v>426</v>
      </c>
      <c r="P160" s="43">
        <v>395</v>
      </c>
    </row>
    <row r="161" spans="1:16" ht="15" customHeight="1" x14ac:dyDescent="0.2">
      <c r="A161" s="15" t="s">
        <v>96</v>
      </c>
      <c r="B161" s="2">
        <f t="shared" ref="B161" si="113">SUM(C161:D161)</f>
        <v>1617</v>
      </c>
      <c r="C161" s="2">
        <f t="shared" ref="C161" si="114">SUM(E161,G161,I161,K161,M161,O161)</f>
        <v>876</v>
      </c>
      <c r="D161" s="2">
        <f t="shared" ref="D161" si="115">SUM(F161,H161,J161,L161,N161,P161)</f>
        <v>741</v>
      </c>
      <c r="E161" s="1">
        <v>203</v>
      </c>
      <c r="F161" s="1">
        <v>213</v>
      </c>
      <c r="G161" s="1">
        <v>205</v>
      </c>
      <c r="H161" s="1">
        <v>169</v>
      </c>
      <c r="I161" s="1">
        <v>146</v>
      </c>
      <c r="J161" s="1">
        <v>138</v>
      </c>
      <c r="K161" s="1">
        <v>110</v>
      </c>
      <c r="L161" s="1">
        <v>91</v>
      </c>
      <c r="M161" s="1">
        <v>114</v>
      </c>
      <c r="N161" s="1">
        <v>68</v>
      </c>
      <c r="O161" s="1">
        <v>98</v>
      </c>
      <c r="P161" s="43">
        <v>62</v>
      </c>
    </row>
    <row r="162" spans="1:16" ht="15" customHeight="1" x14ac:dyDescent="0.2">
      <c r="A162" s="15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22"/>
    </row>
    <row r="163" spans="1:16" ht="15.75" customHeight="1" x14ac:dyDescent="0.2">
      <c r="A163" s="15" t="s">
        <v>144</v>
      </c>
      <c r="B163" s="10">
        <f>SUM(B165:B170)</f>
        <v>21675</v>
      </c>
      <c r="C163" s="10">
        <f t="shared" ref="C163:P163" si="116">SUM(C165:C170)</f>
        <v>10318</v>
      </c>
      <c r="D163" s="10">
        <f t="shared" si="116"/>
        <v>11357</v>
      </c>
      <c r="E163" s="10">
        <f t="shared" si="116"/>
        <v>2517</v>
      </c>
      <c r="F163" s="10">
        <f t="shared" si="116"/>
        <v>2308</v>
      </c>
      <c r="G163" s="10">
        <f t="shared" si="116"/>
        <v>2125</v>
      </c>
      <c r="H163" s="10">
        <f t="shared" si="116"/>
        <v>2101</v>
      </c>
      <c r="I163" s="10">
        <f t="shared" si="116"/>
        <v>1967</v>
      </c>
      <c r="J163" s="10">
        <f t="shared" si="116"/>
        <v>2198</v>
      </c>
      <c r="K163" s="10">
        <f t="shared" si="116"/>
        <v>1396</v>
      </c>
      <c r="L163" s="10">
        <f t="shared" si="116"/>
        <v>1777</v>
      </c>
      <c r="M163" s="10">
        <f t="shared" si="116"/>
        <v>1239</v>
      </c>
      <c r="N163" s="10">
        <f t="shared" si="116"/>
        <v>1502</v>
      </c>
      <c r="O163" s="10">
        <f t="shared" si="116"/>
        <v>1074</v>
      </c>
      <c r="P163" s="47">
        <f t="shared" si="116"/>
        <v>1471</v>
      </c>
    </row>
    <row r="164" spans="1:16" ht="15" customHeight="1" x14ac:dyDescent="0.2">
      <c r="A164" s="15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4"/>
    </row>
    <row r="165" spans="1:16" ht="15" customHeight="1" x14ac:dyDescent="0.2">
      <c r="A165" s="15" t="s">
        <v>33</v>
      </c>
      <c r="B165" s="2">
        <f>SUM(C165:D165)</f>
        <v>4154</v>
      </c>
      <c r="C165" s="2">
        <f>SUM(E165,G165,I165,K165,M165,O165)</f>
        <v>1990</v>
      </c>
      <c r="D165" s="2">
        <f>SUM(F165,H165,J165,L165,N165,P165)</f>
        <v>2164</v>
      </c>
      <c r="E165" s="1">
        <v>461</v>
      </c>
      <c r="F165" s="1">
        <v>389</v>
      </c>
      <c r="G165" s="1">
        <v>317</v>
      </c>
      <c r="H165" s="1">
        <v>363</v>
      </c>
      <c r="I165" s="1">
        <v>321</v>
      </c>
      <c r="J165" s="1">
        <v>385</v>
      </c>
      <c r="K165" s="1">
        <v>331</v>
      </c>
      <c r="L165" s="1">
        <v>356</v>
      </c>
      <c r="M165" s="1">
        <v>305</v>
      </c>
      <c r="N165" s="1">
        <v>325</v>
      </c>
      <c r="O165" s="1">
        <v>255</v>
      </c>
      <c r="P165" s="43">
        <v>346</v>
      </c>
    </row>
    <row r="166" spans="1:16" ht="15" customHeight="1" x14ac:dyDescent="0.2">
      <c r="A166" s="15" t="s">
        <v>34</v>
      </c>
      <c r="B166" s="2">
        <f>SUM(C166:D166)</f>
        <v>4883</v>
      </c>
      <c r="C166" s="2">
        <f>SUM(E166,G166,I166,K166,M166,O166)</f>
        <v>2288</v>
      </c>
      <c r="D166" s="2">
        <f t="shared" ref="D166:D167" si="117">SUM(F166,H166,J166,L166,N166,P166)</f>
        <v>2595</v>
      </c>
      <c r="E166" s="1">
        <v>531</v>
      </c>
      <c r="F166" s="1">
        <v>552</v>
      </c>
      <c r="G166" s="1">
        <v>495</v>
      </c>
      <c r="H166" s="1">
        <v>466</v>
      </c>
      <c r="I166" s="1">
        <v>432</v>
      </c>
      <c r="J166" s="1">
        <v>529</v>
      </c>
      <c r="K166" s="1">
        <v>277</v>
      </c>
      <c r="L166" s="1">
        <v>408</v>
      </c>
      <c r="M166" s="1">
        <v>270</v>
      </c>
      <c r="N166" s="1">
        <v>333</v>
      </c>
      <c r="O166" s="1">
        <v>283</v>
      </c>
      <c r="P166" s="43">
        <v>307</v>
      </c>
    </row>
    <row r="167" spans="1:16" ht="15" customHeight="1" x14ac:dyDescent="0.2">
      <c r="A167" s="15" t="s">
        <v>35</v>
      </c>
      <c r="B167" s="2">
        <f t="shared" ref="B167:B170" si="118">SUM(C167:D167)</f>
        <v>1894</v>
      </c>
      <c r="C167" s="2">
        <f t="shared" ref="C167:C170" si="119">SUM(E167,G167,I167,K167,M167,O167)</f>
        <v>994</v>
      </c>
      <c r="D167" s="2">
        <f t="shared" si="117"/>
        <v>900</v>
      </c>
      <c r="E167" s="12">
        <v>243</v>
      </c>
      <c r="F167" s="12">
        <v>218</v>
      </c>
      <c r="G167" s="12">
        <v>283</v>
      </c>
      <c r="H167" s="12">
        <v>224</v>
      </c>
      <c r="I167" s="12">
        <v>251</v>
      </c>
      <c r="J167" s="12">
        <v>202</v>
      </c>
      <c r="K167" s="1">
        <v>89</v>
      </c>
      <c r="L167" s="1">
        <v>95</v>
      </c>
      <c r="M167" s="1">
        <v>62</v>
      </c>
      <c r="N167" s="1">
        <v>74</v>
      </c>
      <c r="O167" s="1">
        <v>66</v>
      </c>
      <c r="P167" s="43">
        <v>87</v>
      </c>
    </row>
    <row r="168" spans="1:16" ht="15" customHeight="1" x14ac:dyDescent="0.2">
      <c r="A168" s="15" t="s">
        <v>36</v>
      </c>
      <c r="B168" s="2">
        <f t="shared" si="118"/>
        <v>1288</v>
      </c>
      <c r="C168" s="2">
        <f t="shared" si="119"/>
        <v>574</v>
      </c>
      <c r="D168" s="2">
        <f t="shared" ref="D168:D170" si="120">SUM(F168,H168,J168,L168,N168,P168)</f>
        <v>714</v>
      </c>
      <c r="E168" s="1">
        <v>158</v>
      </c>
      <c r="F168" s="1">
        <v>132</v>
      </c>
      <c r="G168" s="1">
        <v>128</v>
      </c>
      <c r="H168" s="1">
        <v>125</v>
      </c>
      <c r="I168" s="1">
        <v>109</v>
      </c>
      <c r="J168" s="1">
        <v>144</v>
      </c>
      <c r="K168" s="1">
        <v>66</v>
      </c>
      <c r="L168" s="1">
        <v>109</v>
      </c>
      <c r="M168" s="1">
        <v>56</v>
      </c>
      <c r="N168" s="1">
        <v>76</v>
      </c>
      <c r="O168" s="1">
        <v>57</v>
      </c>
      <c r="P168" s="43">
        <v>128</v>
      </c>
    </row>
    <row r="169" spans="1:16" ht="15" customHeight="1" x14ac:dyDescent="0.2">
      <c r="A169" s="15" t="s">
        <v>37</v>
      </c>
      <c r="B169" s="2">
        <f t="shared" si="118"/>
        <v>311</v>
      </c>
      <c r="C169" s="2">
        <f t="shared" si="119"/>
        <v>156</v>
      </c>
      <c r="D169" s="2">
        <f t="shared" si="120"/>
        <v>155</v>
      </c>
      <c r="E169" s="1">
        <v>41</v>
      </c>
      <c r="F169" s="1">
        <v>44</v>
      </c>
      <c r="G169" s="1">
        <v>41</v>
      </c>
      <c r="H169" s="1">
        <v>41</v>
      </c>
      <c r="I169" s="1">
        <v>37</v>
      </c>
      <c r="J169" s="1">
        <v>36</v>
      </c>
      <c r="K169" s="1">
        <v>13</v>
      </c>
      <c r="L169" s="1">
        <v>15</v>
      </c>
      <c r="M169" s="1">
        <v>16</v>
      </c>
      <c r="N169" s="1">
        <v>11</v>
      </c>
      <c r="O169" s="1">
        <v>8</v>
      </c>
      <c r="P169" s="43">
        <v>8</v>
      </c>
    </row>
    <row r="170" spans="1:16" ht="15" customHeight="1" x14ac:dyDescent="0.2">
      <c r="A170" s="15" t="s">
        <v>38</v>
      </c>
      <c r="B170" s="2">
        <f t="shared" si="118"/>
        <v>9145</v>
      </c>
      <c r="C170" s="2">
        <f t="shared" si="119"/>
        <v>4316</v>
      </c>
      <c r="D170" s="2">
        <f t="shared" si="120"/>
        <v>4829</v>
      </c>
      <c r="E170" s="1">
        <v>1083</v>
      </c>
      <c r="F170" s="1">
        <v>973</v>
      </c>
      <c r="G170" s="1">
        <v>861</v>
      </c>
      <c r="H170" s="1">
        <v>882</v>
      </c>
      <c r="I170" s="1">
        <v>817</v>
      </c>
      <c r="J170" s="1">
        <v>902</v>
      </c>
      <c r="K170" s="1">
        <v>620</v>
      </c>
      <c r="L170" s="1">
        <v>794</v>
      </c>
      <c r="M170" s="1">
        <v>530</v>
      </c>
      <c r="N170" s="1">
        <v>683</v>
      </c>
      <c r="O170" s="1">
        <v>405</v>
      </c>
      <c r="P170" s="43">
        <v>595</v>
      </c>
    </row>
    <row r="171" spans="1:16" ht="15" customHeight="1" x14ac:dyDescent="0.2">
      <c r="A171" s="15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4"/>
    </row>
    <row r="172" spans="1:16" ht="15.75" customHeight="1" x14ac:dyDescent="0.2">
      <c r="A172" s="15" t="s">
        <v>146</v>
      </c>
      <c r="B172" s="7">
        <f>SUM(B174:B178)</f>
        <v>21978</v>
      </c>
      <c r="C172" s="7">
        <f t="shared" ref="C172:P172" si="121">SUM(C174:C178)</f>
        <v>10797</v>
      </c>
      <c r="D172" s="7">
        <f t="shared" si="121"/>
        <v>11181</v>
      </c>
      <c r="E172" s="7">
        <f t="shared" si="121"/>
        <v>2385</v>
      </c>
      <c r="F172" s="7">
        <f t="shared" si="121"/>
        <v>2309</v>
      </c>
      <c r="G172" s="7">
        <f t="shared" si="121"/>
        <v>2170</v>
      </c>
      <c r="H172" s="7">
        <f t="shared" si="121"/>
        <v>2092</v>
      </c>
      <c r="I172" s="7">
        <f t="shared" si="121"/>
        <v>1876</v>
      </c>
      <c r="J172" s="7">
        <f t="shared" si="121"/>
        <v>1899</v>
      </c>
      <c r="K172" s="7">
        <f t="shared" si="121"/>
        <v>1758</v>
      </c>
      <c r="L172" s="7">
        <f t="shared" si="121"/>
        <v>1783</v>
      </c>
      <c r="M172" s="7">
        <f t="shared" si="121"/>
        <v>1386</v>
      </c>
      <c r="N172" s="7">
        <f t="shared" si="121"/>
        <v>1559</v>
      </c>
      <c r="O172" s="7">
        <f t="shared" si="121"/>
        <v>1222</v>
      </c>
      <c r="P172" s="48">
        <f t="shared" si="121"/>
        <v>1539</v>
      </c>
    </row>
    <row r="173" spans="1:16" ht="14.25" customHeight="1" x14ac:dyDescent="0.2">
      <c r="A173" s="15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23"/>
    </row>
    <row r="174" spans="1:16" ht="15" customHeight="1" x14ac:dyDescent="0.2">
      <c r="A174" s="15" t="s">
        <v>39</v>
      </c>
      <c r="B174" s="2">
        <f>SUM(C174:D174)</f>
        <v>19031</v>
      </c>
      <c r="C174" s="2">
        <f>SUM(E174,G174,I174,K174,M174,O174)</f>
        <v>9258</v>
      </c>
      <c r="D174" s="2">
        <f>SUM(F174,H174,J174,L174,N174,P174)</f>
        <v>9773</v>
      </c>
      <c r="E174" s="1">
        <v>2006</v>
      </c>
      <c r="F174" s="1">
        <v>1939</v>
      </c>
      <c r="G174" s="1">
        <v>1799</v>
      </c>
      <c r="H174" s="1">
        <v>1753</v>
      </c>
      <c r="I174" s="1">
        <v>1545</v>
      </c>
      <c r="J174" s="1">
        <v>1570</v>
      </c>
      <c r="K174" s="1">
        <v>1571</v>
      </c>
      <c r="L174" s="1">
        <v>1636</v>
      </c>
      <c r="M174" s="1">
        <v>1230</v>
      </c>
      <c r="N174" s="1">
        <v>1434</v>
      </c>
      <c r="O174" s="1">
        <v>1107</v>
      </c>
      <c r="P174" s="43">
        <v>1441</v>
      </c>
    </row>
    <row r="175" spans="1:16" ht="14.25" customHeight="1" x14ac:dyDescent="0.2">
      <c r="A175" s="15" t="s">
        <v>87</v>
      </c>
      <c r="B175" s="2">
        <f>SUM(C175:D175)</f>
        <v>589</v>
      </c>
      <c r="C175" s="2">
        <f>SUM(E175,G175,I175,K175,M175,O175)</f>
        <v>311</v>
      </c>
      <c r="D175" s="2">
        <f t="shared" ref="D175:D176" si="122">SUM(F175,H175,J175,L175,N175,P175)</f>
        <v>278</v>
      </c>
      <c r="E175" s="1">
        <v>110</v>
      </c>
      <c r="F175" s="1">
        <v>104</v>
      </c>
      <c r="G175" s="1">
        <v>111</v>
      </c>
      <c r="H175" s="1">
        <v>97</v>
      </c>
      <c r="I175" s="1">
        <v>90</v>
      </c>
      <c r="J175" s="1">
        <v>77</v>
      </c>
      <c r="K175" s="12" t="s">
        <v>173</v>
      </c>
      <c r="L175" s="12" t="s">
        <v>173</v>
      </c>
      <c r="M175" s="12" t="s">
        <v>173</v>
      </c>
      <c r="N175" s="12" t="s">
        <v>173</v>
      </c>
      <c r="O175" s="12" t="s">
        <v>173</v>
      </c>
      <c r="P175" s="52" t="s">
        <v>173</v>
      </c>
    </row>
    <row r="176" spans="1:16" ht="15" customHeight="1" x14ac:dyDescent="0.2">
      <c r="A176" s="15" t="s">
        <v>40</v>
      </c>
      <c r="B176" s="2">
        <f t="shared" ref="B176:B178" si="123">SUM(C176:D176)</f>
        <v>1377</v>
      </c>
      <c r="C176" s="2">
        <f t="shared" ref="C176:C178" si="124">SUM(E176,G176,I176,K176,M176,O176)</f>
        <v>701</v>
      </c>
      <c r="D176" s="2">
        <f t="shared" si="122"/>
        <v>676</v>
      </c>
      <c r="E176" s="1">
        <v>169</v>
      </c>
      <c r="F176" s="1">
        <v>172</v>
      </c>
      <c r="G176" s="1">
        <v>181</v>
      </c>
      <c r="H176" s="1">
        <v>154</v>
      </c>
      <c r="I176" s="1">
        <v>161</v>
      </c>
      <c r="J176" s="1">
        <v>172</v>
      </c>
      <c r="K176" s="1">
        <v>73</v>
      </c>
      <c r="L176" s="1">
        <v>67</v>
      </c>
      <c r="M176" s="1">
        <v>67</v>
      </c>
      <c r="N176" s="1">
        <v>56</v>
      </c>
      <c r="O176" s="1">
        <v>50</v>
      </c>
      <c r="P176" s="43">
        <v>55</v>
      </c>
    </row>
    <row r="177" spans="1:16" ht="15" customHeight="1" x14ac:dyDescent="0.2">
      <c r="A177" s="15" t="s">
        <v>41</v>
      </c>
      <c r="B177" s="2">
        <f t="shared" si="123"/>
        <v>832</v>
      </c>
      <c r="C177" s="2">
        <f t="shared" si="124"/>
        <v>446</v>
      </c>
      <c r="D177" s="2">
        <f t="shared" ref="D177:D178" si="125">SUM(F177,H177,J177,L177,N177,P177)</f>
        <v>386</v>
      </c>
      <c r="E177" s="1">
        <v>59</v>
      </c>
      <c r="F177" s="1">
        <v>65</v>
      </c>
      <c r="G177" s="1">
        <v>61</v>
      </c>
      <c r="H177" s="1">
        <v>66</v>
      </c>
      <c r="I177" s="1">
        <v>58</v>
      </c>
      <c r="J177" s="1">
        <v>63</v>
      </c>
      <c r="K177" s="1">
        <v>114</v>
      </c>
      <c r="L177" s="1">
        <v>80</v>
      </c>
      <c r="M177" s="1">
        <v>89</v>
      </c>
      <c r="N177" s="1">
        <v>69</v>
      </c>
      <c r="O177" s="1">
        <v>65</v>
      </c>
      <c r="P177" s="43">
        <v>43</v>
      </c>
    </row>
    <row r="178" spans="1:16" ht="15" customHeight="1" x14ac:dyDescent="0.2">
      <c r="A178" s="15" t="s">
        <v>42</v>
      </c>
      <c r="B178" s="2">
        <f t="shared" si="123"/>
        <v>149</v>
      </c>
      <c r="C178" s="2">
        <f t="shared" si="124"/>
        <v>81</v>
      </c>
      <c r="D178" s="2">
        <f t="shared" si="125"/>
        <v>68</v>
      </c>
      <c r="E178" s="1">
        <v>41</v>
      </c>
      <c r="F178" s="1">
        <v>29</v>
      </c>
      <c r="G178" s="1">
        <v>18</v>
      </c>
      <c r="H178" s="1">
        <v>22</v>
      </c>
      <c r="I178" s="1">
        <v>22</v>
      </c>
      <c r="J178" s="1">
        <v>17</v>
      </c>
      <c r="K178" s="12" t="s">
        <v>173</v>
      </c>
      <c r="L178" s="12" t="s">
        <v>173</v>
      </c>
      <c r="M178" s="12" t="s">
        <v>173</v>
      </c>
      <c r="N178" s="12" t="s">
        <v>173</v>
      </c>
      <c r="O178" s="12" t="s">
        <v>173</v>
      </c>
      <c r="P178" s="52" t="s">
        <v>173</v>
      </c>
    </row>
    <row r="179" spans="1:16" ht="15" customHeight="1" x14ac:dyDescent="0.2">
      <c r="A179" s="15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43"/>
    </row>
    <row r="180" spans="1:16" ht="15.75" customHeight="1" x14ac:dyDescent="0.2">
      <c r="A180" s="15" t="s">
        <v>148</v>
      </c>
      <c r="B180" s="7">
        <f t="shared" ref="B180:P180" si="126">SUM(B182:B208)</f>
        <v>35869</v>
      </c>
      <c r="C180" s="7">
        <f t="shared" si="126"/>
        <v>18103</v>
      </c>
      <c r="D180" s="7">
        <f t="shared" si="126"/>
        <v>17766</v>
      </c>
      <c r="E180" s="7">
        <f t="shared" si="126"/>
        <v>4054</v>
      </c>
      <c r="F180" s="7">
        <f t="shared" si="126"/>
        <v>3518</v>
      </c>
      <c r="G180" s="7">
        <f t="shared" si="126"/>
        <v>3557</v>
      </c>
      <c r="H180" s="7">
        <f t="shared" si="126"/>
        <v>3432</v>
      </c>
      <c r="I180" s="7">
        <f t="shared" si="126"/>
        <v>3020</v>
      </c>
      <c r="J180" s="7">
        <f t="shared" si="126"/>
        <v>3188</v>
      </c>
      <c r="K180" s="7">
        <f t="shared" si="126"/>
        <v>3099</v>
      </c>
      <c r="L180" s="7">
        <f t="shared" si="126"/>
        <v>3093</v>
      </c>
      <c r="M180" s="7">
        <f t="shared" si="126"/>
        <v>2313</v>
      </c>
      <c r="N180" s="7">
        <f t="shared" si="126"/>
        <v>2365</v>
      </c>
      <c r="O180" s="7">
        <f t="shared" si="126"/>
        <v>2060</v>
      </c>
      <c r="P180" s="48">
        <f t="shared" si="126"/>
        <v>2170</v>
      </c>
    </row>
    <row r="181" spans="1:16" ht="15" customHeight="1" x14ac:dyDescent="0.2">
      <c r="A181" s="15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4"/>
    </row>
    <row r="182" spans="1:16" ht="15" customHeight="1" x14ac:dyDescent="0.2">
      <c r="A182" s="15" t="s">
        <v>43</v>
      </c>
      <c r="B182" s="2">
        <f>SUM(C182:D182)</f>
        <v>1189</v>
      </c>
      <c r="C182" s="2">
        <f>SUM(E182,G182,I182,K182,M182,O182)</f>
        <v>606</v>
      </c>
      <c r="D182" s="2">
        <f>SUM(F182,H182,J182,L182,N182,P182)</f>
        <v>583</v>
      </c>
      <c r="E182" s="1">
        <v>185</v>
      </c>
      <c r="F182" s="1">
        <v>142</v>
      </c>
      <c r="G182" s="1">
        <v>131</v>
      </c>
      <c r="H182" s="1">
        <v>131</v>
      </c>
      <c r="I182" s="1">
        <v>127</v>
      </c>
      <c r="J182" s="1">
        <v>139</v>
      </c>
      <c r="K182" s="1">
        <v>57</v>
      </c>
      <c r="L182" s="1">
        <v>67</v>
      </c>
      <c r="M182" s="1">
        <v>63</v>
      </c>
      <c r="N182" s="1">
        <v>61</v>
      </c>
      <c r="O182" s="1">
        <v>43</v>
      </c>
      <c r="P182" s="43">
        <v>43</v>
      </c>
    </row>
    <row r="183" spans="1:16" ht="15" customHeight="1" x14ac:dyDescent="0.2">
      <c r="A183" s="15" t="s">
        <v>44</v>
      </c>
      <c r="B183" s="2">
        <f>SUM(C183:D183)</f>
        <v>5376</v>
      </c>
      <c r="C183" s="2">
        <f>SUM(E183,G183,I183,K183,M183,O183)</f>
        <v>2801</v>
      </c>
      <c r="D183" s="2">
        <f t="shared" ref="D183" si="127">SUM(F183,H183,J183,L183,N183,P183)</f>
        <v>2575</v>
      </c>
      <c r="E183" s="2">
        <v>670</v>
      </c>
      <c r="F183" s="2">
        <v>569</v>
      </c>
      <c r="G183" s="2">
        <v>604</v>
      </c>
      <c r="H183" s="2">
        <v>525</v>
      </c>
      <c r="I183" s="2">
        <v>478</v>
      </c>
      <c r="J183" s="2">
        <v>491</v>
      </c>
      <c r="K183" s="1">
        <v>413</v>
      </c>
      <c r="L183" s="1">
        <v>425</v>
      </c>
      <c r="M183" s="1">
        <v>300</v>
      </c>
      <c r="N183" s="1">
        <v>294</v>
      </c>
      <c r="O183" s="1">
        <v>336</v>
      </c>
      <c r="P183" s="43">
        <v>271</v>
      </c>
    </row>
    <row r="184" spans="1:16" ht="15" customHeight="1" x14ac:dyDescent="0.2">
      <c r="A184" s="19" t="s">
        <v>45</v>
      </c>
      <c r="B184" s="2">
        <f t="shared" ref="B184:B208" si="128">SUM(C184:D184)</f>
        <v>698</v>
      </c>
      <c r="C184" s="2">
        <f t="shared" ref="C184:C208" si="129">SUM(E184,G184,I184,K184,M184,O184)</f>
        <v>357</v>
      </c>
      <c r="D184" s="2">
        <f>SUM(F184,H184,J184,L184,N184,P184)</f>
        <v>341</v>
      </c>
      <c r="E184" s="2">
        <v>90</v>
      </c>
      <c r="F184" s="2">
        <v>71</v>
      </c>
      <c r="G184" s="2">
        <v>73</v>
      </c>
      <c r="H184" s="2">
        <v>71</v>
      </c>
      <c r="I184" s="2">
        <v>56</v>
      </c>
      <c r="J184" s="2">
        <v>58</v>
      </c>
      <c r="K184" s="1">
        <v>72</v>
      </c>
      <c r="L184" s="1">
        <v>71</v>
      </c>
      <c r="M184" s="1">
        <v>30</v>
      </c>
      <c r="N184" s="1">
        <v>30</v>
      </c>
      <c r="O184" s="1">
        <v>36</v>
      </c>
      <c r="P184" s="43">
        <v>40</v>
      </c>
    </row>
    <row r="185" spans="1:16" ht="15" customHeight="1" x14ac:dyDescent="0.2">
      <c r="A185" s="19" t="s">
        <v>46</v>
      </c>
      <c r="B185" s="2">
        <f>SUM(C185:D185)</f>
        <v>1292</v>
      </c>
      <c r="C185" s="2">
        <f>SUM(E185,G185,I185,K185,M185,O185)</f>
        <v>689</v>
      </c>
      <c r="D185" s="2">
        <f>SUM(F185,H185,J185,L185,N185,P185)</f>
        <v>603</v>
      </c>
      <c r="E185" s="2">
        <v>171</v>
      </c>
      <c r="F185" s="2">
        <v>129</v>
      </c>
      <c r="G185" s="2">
        <v>148</v>
      </c>
      <c r="H185" s="2">
        <v>113</v>
      </c>
      <c r="I185" s="2">
        <v>136</v>
      </c>
      <c r="J185" s="2">
        <v>114</v>
      </c>
      <c r="K185" s="1">
        <v>93</v>
      </c>
      <c r="L185" s="1">
        <v>83</v>
      </c>
      <c r="M185" s="1">
        <v>55</v>
      </c>
      <c r="N185" s="1">
        <v>87</v>
      </c>
      <c r="O185" s="1">
        <v>86</v>
      </c>
      <c r="P185" s="43">
        <v>77</v>
      </c>
    </row>
    <row r="186" spans="1:16" ht="15.75" customHeight="1" x14ac:dyDescent="0.2">
      <c r="A186" s="73" t="s">
        <v>127</v>
      </c>
      <c r="B186" s="74"/>
      <c r="C186" s="74"/>
      <c r="D186" s="74"/>
      <c r="E186" s="74"/>
      <c r="F186" s="74"/>
      <c r="G186" s="74"/>
      <c r="H186" s="74"/>
      <c r="I186" s="74"/>
      <c r="J186" s="74"/>
      <c r="K186" s="74"/>
      <c r="L186" s="74"/>
      <c r="M186" s="74"/>
      <c r="N186" s="74"/>
      <c r="O186" s="74"/>
      <c r="P186" s="74"/>
    </row>
    <row r="187" spans="1:16" ht="15.75" customHeight="1" x14ac:dyDescent="0.2">
      <c r="A187" s="73" t="s">
        <v>177</v>
      </c>
      <c r="B187" s="74"/>
      <c r="C187" s="74"/>
      <c r="D187" s="74"/>
      <c r="E187" s="74"/>
      <c r="F187" s="74"/>
      <c r="G187" s="74"/>
      <c r="H187" s="74"/>
      <c r="I187" s="74"/>
      <c r="J187" s="74"/>
      <c r="K187" s="74"/>
      <c r="L187" s="74"/>
      <c r="M187" s="74"/>
      <c r="N187" s="74"/>
      <c r="O187" s="74"/>
      <c r="P187" s="74"/>
    </row>
    <row r="188" spans="1:16" ht="15" customHeight="1" x14ac:dyDescent="0.2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</row>
    <row r="189" spans="1:16" ht="14.25" customHeight="1" x14ac:dyDescent="0.2">
      <c r="A189" s="75" t="s">
        <v>121</v>
      </c>
      <c r="B189" s="71" t="s">
        <v>119</v>
      </c>
      <c r="C189" s="78"/>
      <c r="D189" s="78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</row>
    <row r="190" spans="1:16" ht="14.25" customHeight="1" x14ac:dyDescent="0.2">
      <c r="A190" s="76"/>
      <c r="B190" s="72"/>
      <c r="C190" s="79"/>
      <c r="D190" s="79"/>
      <c r="E190" s="79"/>
      <c r="F190" s="79"/>
      <c r="G190" s="79"/>
      <c r="H190" s="79"/>
      <c r="I190" s="79"/>
      <c r="J190" s="79"/>
      <c r="K190" s="79"/>
      <c r="L190" s="79"/>
      <c r="M190" s="79"/>
      <c r="N190" s="79"/>
      <c r="O190" s="79"/>
      <c r="P190" s="79"/>
    </row>
    <row r="191" spans="1:16" ht="14.25" customHeight="1" x14ac:dyDescent="0.2">
      <c r="A191" s="76"/>
      <c r="B191" s="69" t="s">
        <v>28</v>
      </c>
      <c r="C191" s="69" t="s">
        <v>1</v>
      </c>
      <c r="D191" s="69" t="s">
        <v>2</v>
      </c>
      <c r="E191" s="81" t="s">
        <v>122</v>
      </c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8"/>
    </row>
    <row r="192" spans="1:16" ht="14.25" customHeight="1" x14ac:dyDescent="0.2">
      <c r="A192" s="76"/>
      <c r="B192" s="80"/>
      <c r="C192" s="80"/>
      <c r="D192" s="80"/>
      <c r="E192" s="72"/>
      <c r="F192" s="79"/>
      <c r="G192" s="79"/>
      <c r="H192" s="79"/>
      <c r="I192" s="79"/>
      <c r="J192" s="79"/>
      <c r="K192" s="79"/>
      <c r="L192" s="79"/>
      <c r="M192" s="79"/>
      <c r="N192" s="79"/>
      <c r="O192" s="79"/>
      <c r="P192" s="79"/>
    </row>
    <row r="193" spans="1:16" ht="18" customHeight="1" x14ac:dyDescent="0.2">
      <c r="A193" s="76"/>
      <c r="B193" s="80"/>
      <c r="C193" s="80"/>
      <c r="D193" s="80"/>
      <c r="E193" s="71" t="s">
        <v>124</v>
      </c>
      <c r="F193" s="82"/>
      <c r="G193" s="71" t="s">
        <v>125</v>
      </c>
      <c r="H193" s="82"/>
      <c r="I193" s="71" t="s">
        <v>123</v>
      </c>
      <c r="J193" s="82"/>
      <c r="K193" s="71" t="s">
        <v>126</v>
      </c>
      <c r="L193" s="82"/>
      <c r="M193" s="71" t="s">
        <v>128</v>
      </c>
      <c r="N193" s="82"/>
      <c r="O193" s="71" t="s">
        <v>129</v>
      </c>
      <c r="P193" s="78"/>
    </row>
    <row r="194" spans="1:16" ht="18" customHeight="1" x14ac:dyDescent="0.2">
      <c r="A194" s="76"/>
      <c r="B194" s="80"/>
      <c r="C194" s="80"/>
      <c r="D194" s="80"/>
      <c r="E194" s="72"/>
      <c r="F194" s="83"/>
      <c r="G194" s="72"/>
      <c r="H194" s="83"/>
      <c r="I194" s="72"/>
      <c r="J194" s="83"/>
      <c r="K194" s="72"/>
      <c r="L194" s="83"/>
      <c r="M194" s="72"/>
      <c r="N194" s="83"/>
      <c r="O194" s="72"/>
      <c r="P194" s="79"/>
    </row>
    <row r="195" spans="1:16" ht="18" customHeight="1" x14ac:dyDescent="0.2">
      <c r="A195" s="76"/>
      <c r="B195" s="80"/>
      <c r="C195" s="80"/>
      <c r="D195" s="80"/>
      <c r="E195" s="69" t="s">
        <v>3</v>
      </c>
      <c r="F195" s="69" t="s">
        <v>4</v>
      </c>
      <c r="G195" s="69" t="s">
        <v>5</v>
      </c>
      <c r="H195" s="69" t="s">
        <v>6</v>
      </c>
      <c r="I195" s="69" t="s">
        <v>7</v>
      </c>
      <c r="J195" s="69" t="s">
        <v>8</v>
      </c>
      <c r="K195" s="69" t="s">
        <v>9</v>
      </c>
      <c r="L195" s="69" t="s">
        <v>29</v>
      </c>
      <c r="M195" s="69" t="s">
        <v>30</v>
      </c>
      <c r="N195" s="69" t="s">
        <v>31</v>
      </c>
      <c r="O195" s="69" t="s">
        <v>9</v>
      </c>
      <c r="P195" s="71" t="s">
        <v>32</v>
      </c>
    </row>
    <row r="196" spans="1:16" ht="18" customHeight="1" x14ac:dyDescent="0.2">
      <c r="A196" s="77"/>
      <c r="B196" s="70"/>
      <c r="C196" s="70"/>
      <c r="D196" s="70"/>
      <c r="E196" s="70"/>
      <c r="F196" s="70"/>
      <c r="G196" s="70"/>
      <c r="H196" s="70"/>
      <c r="I196" s="70"/>
      <c r="J196" s="70"/>
      <c r="K196" s="70"/>
      <c r="L196" s="70"/>
      <c r="M196" s="70"/>
      <c r="N196" s="70"/>
      <c r="O196" s="70"/>
      <c r="P196" s="72"/>
    </row>
    <row r="197" spans="1:16" ht="14.85" customHeight="1" x14ac:dyDescent="0.2">
      <c r="A197" s="19"/>
      <c r="B197" s="65"/>
      <c r="C197" s="65"/>
      <c r="D197" s="65"/>
      <c r="E197" s="65"/>
      <c r="F197" s="65"/>
      <c r="G197" s="65"/>
      <c r="H197" s="65"/>
      <c r="I197" s="65"/>
      <c r="J197" s="65"/>
      <c r="K197" s="65"/>
      <c r="L197" s="65"/>
      <c r="M197" s="65"/>
      <c r="N197" s="65"/>
      <c r="O197" s="65"/>
      <c r="P197" s="45"/>
    </row>
    <row r="198" spans="1:16" ht="15" customHeight="1" x14ac:dyDescent="0.2">
      <c r="A198" s="15" t="s">
        <v>179</v>
      </c>
      <c r="B198" s="65"/>
      <c r="C198" s="65"/>
      <c r="D198" s="65"/>
      <c r="E198" s="65"/>
      <c r="F198" s="65"/>
      <c r="G198" s="65"/>
      <c r="H198" s="65"/>
      <c r="I198" s="65"/>
      <c r="J198" s="65"/>
      <c r="K198" s="65"/>
      <c r="L198" s="65"/>
      <c r="M198" s="65"/>
      <c r="N198" s="65"/>
      <c r="O198" s="65"/>
      <c r="P198" s="45"/>
    </row>
    <row r="199" spans="1:16" ht="15" customHeight="1" x14ac:dyDescent="0.2">
      <c r="A199" s="19"/>
      <c r="B199" s="65"/>
      <c r="C199" s="65"/>
      <c r="D199" s="65"/>
      <c r="E199" s="65"/>
      <c r="F199" s="65"/>
      <c r="G199" s="65"/>
      <c r="H199" s="65"/>
      <c r="I199" s="65"/>
      <c r="J199" s="65"/>
      <c r="K199" s="65"/>
      <c r="L199" s="65"/>
      <c r="M199" s="65"/>
      <c r="N199" s="65"/>
      <c r="O199" s="65"/>
      <c r="P199" s="45"/>
    </row>
    <row r="200" spans="1:16" ht="15" customHeight="1" x14ac:dyDescent="0.2">
      <c r="A200" s="15" t="s">
        <v>47</v>
      </c>
      <c r="B200" s="2">
        <f t="shared" si="128"/>
        <v>6758</v>
      </c>
      <c r="C200" s="2">
        <f t="shared" si="129"/>
        <v>3286</v>
      </c>
      <c r="D200" s="2">
        <f>SUM(F200,H200,J200,L200,N200,P200)</f>
        <v>3472</v>
      </c>
      <c r="E200" s="2">
        <v>760</v>
      </c>
      <c r="F200" s="2">
        <v>671</v>
      </c>
      <c r="G200" s="2">
        <v>681</v>
      </c>
      <c r="H200" s="2">
        <v>639</v>
      </c>
      <c r="I200" s="2">
        <v>510</v>
      </c>
      <c r="J200" s="2">
        <v>615</v>
      </c>
      <c r="K200" s="1">
        <v>567</v>
      </c>
      <c r="L200" s="1">
        <v>621</v>
      </c>
      <c r="M200" s="1">
        <v>435</v>
      </c>
      <c r="N200" s="1">
        <v>479</v>
      </c>
      <c r="O200" s="1">
        <v>333</v>
      </c>
      <c r="P200" s="43">
        <v>447</v>
      </c>
    </row>
    <row r="201" spans="1:16" ht="15" customHeight="1" x14ac:dyDescent="0.2">
      <c r="A201" s="15" t="s">
        <v>97</v>
      </c>
      <c r="B201" s="2">
        <f t="shared" si="128"/>
        <v>11325</v>
      </c>
      <c r="C201" s="2">
        <f t="shared" si="129"/>
        <v>5601</v>
      </c>
      <c r="D201" s="2">
        <f t="shared" ref="D201:D207" si="130">SUM(F201,H201,J201,L201,N201,P201)</f>
        <v>5724</v>
      </c>
      <c r="E201" s="2">
        <v>1155</v>
      </c>
      <c r="F201" s="2">
        <v>1046</v>
      </c>
      <c r="G201" s="2">
        <v>1016</v>
      </c>
      <c r="H201" s="2">
        <v>1083</v>
      </c>
      <c r="I201" s="2">
        <v>933</v>
      </c>
      <c r="J201" s="2">
        <v>984</v>
      </c>
      <c r="K201" s="1">
        <v>992</v>
      </c>
      <c r="L201" s="1">
        <v>992</v>
      </c>
      <c r="M201" s="1">
        <v>841</v>
      </c>
      <c r="N201" s="1">
        <v>796</v>
      </c>
      <c r="O201" s="1">
        <v>664</v>
      </c>
      <c r="P201" s="43">
        <v>823</v>
      </c>
    </row>
    <row r="202" spans="1:16" ht="15" customHeight="1" x14ac:dyDescent="0.2">
      <c r="A202" s="15" t="s">
        <v>48</v>
      </c>
      <c r="B202" s="2">
        <f t="shared" si="128"/>
        <v>2560</v>
      </c>
      <c r="C202" s="2">
        <f t="shared" si="129"/>
        <v>1316</v>
      </c>
      <c r="D202" s="2">
        <f>SUM(F202,H202,J202,L202,N202,P202)</f>
        <v>1244</v>
      </c>
      <c r="E202" s="2">
        <v>281</v>
      </c>
      <c r="F202" s="2">
        <v>241</v>
      </c>
      <c r="G202" s="2">
        <v>252</v>
      </c>
      <c r="H202" s="2">
        <v>224</v>
      </c>
      <c r="I202" s="2">
        <v>227</v>
      </c>
      <c r="J202" s="2">
        <v>221</v>
      </c>
      <c r="K202" s="1">
        <v>256</v>
      </c>
      <c r="L202" s="1">
        <v>223</v>
      </c>
      <c r="M202" s="1">
        <v>152</v>
      </c>
      <c r="N202" s="1">
        <v>188</v>
      </c>
      <c r="O202" s="1">
        <v>148</v>
      </c>
      <c r="P202" s="43">
        <v>147</v>
      </c>
    </row>
    <row r="203" spans="1:16" ht="15" customHeight="1" x14ac:dyDescent="0.2">
      <c r="A203" s="15" t="s">
        <v>98</v>
      </c>
      <c r="B203" s="2">
        <f t="shared" si="128"/>
        <v>773</v>
      </c>
      <c r="C203" s="2">
        <f t="shared" si="129"/>
        <v>391</v>
      </c>
      <c r="D203" s="2">
        <f t="shared" si="130"/>
        <v>382</v>
      </c>
      <c r="E203" s="2">
        <v>111</v>
      </c>
      <c r="F203" s="2">
        <v>76</v>
      </c>
      <c r="G203" s="2">
        <v>94</v>
      </c>
      <c r="H203" s="2">
        <v>82</v>
      </c>
      <c r="I203" s="2">
        <v>62</v>
      </c>
      <c r="J203" s="2">
        <v>83</v>
      </c>
      <c r="K203" s="1">
        <v>52</v>
      </c>
      <c r="L203" s="1">
        <v>55</v>
      </c>
      <c r="M203" s="1">
        <v>26</v>
      </c>
      <c r="N203" s="1">
        <v>50</v>
      </c>
      <c r="O203" s="1">
        <v>46</v>
      </c>
      <c r="P203" s="43">
        <v>36</v>
      </c>
    </row>
    <row r="204" spans="1:16" ht="15" customHeight="1" x14ac:dyDescent="0.2">
      <c r="A204" s="15" t="s">
        <v>99</v>
      </c>
      <c r="B204" s="2">
        <f t="shared" si="128"/>
        <v>573</v>
      </c>
      <c r="C204" s="2">
        <f t="shared" si="129"/>
        <v>395</v>
      </c>
      <c r="D204" s="2">
        <f t="shared" si="130"/>
        <v>178</v>
      </c>
      <c r="E204" s="2">
        <v>34</v>
      </c>
      <c r="F204" s="2">
        <v>40</v>
      </c>
      <c r="G204" s="2">
        <v>44</v>
      </c>
      <c r="H204" s="2">
        <v>43</v>
      </c>
      <c r="I204" s="2">
        <v>26</v>
      </c>
      <c r="J204" s="2">
        <v>36</v>
      </c>
      <c r="K204" s="1">
        <v>118</v>
      </c>
      <c r="L204" s="1">
        <v>19</v>
      </c>
      <c r="M204" s="1">
        <v>74</v>
      </c>
      <c r="N204" s="1">
        <v>26</v>
      </c>
      <c r="O204" s="1">
        <v>99</v>
      </c>
      <c r="P204" s="43">
        <v>14</v>
      </c>
    </row>
    <row r="205" spans="1:16" ht="15" customHeight="1" x14ac:dyDescent="0.2">
      <c r="A205" s="15" t="s">
        <v>100</v>
      </c>
      <c r="B205" s="2">
        <f t="shared" si="128"/>
        <v>1588</v>
      </c>
      <c r="C205" s="2">
        <f t="shared" si="129"/>
        <v>807</v>
      </c>
      <c r="D205" s="2">
        <f t="shared" si="130"/>
        <v>781</v>
      </c>
      <c r="E205" s="2">
        <v>198</v>
      </c>
      <c r="F205" s="2">
        <v>199</v>
      </c>
      <c r="G205" s="2">
        <v>196</v>
      </c>
      <c r="H205" s="2">
        <v>189</v>
      </c>
      <c r="I205" s="2">
        <v>169</v>
      </c>
      <c r="J205" s="2">
        <v>172</v>
      </c>
      <c r="K205" s="1">
        <v>108</v>
      </c>
      <c r="L205" s="1">
        <v>94</v>
      </c>
      <c r="M205" s="1">
        <v>75</v>
      </c>
      <c r="N205" s="1">
        <v>68</v>
      </c>
      <c r="O205" s="1">
        <v>61</v>
      </c>
      <c r="P205" s="43">
        <v>59</v>
      </c>
    </row>
    <row r="206" spans="1:16" ht="15" customHeight="1" x14ac:dyDescent="0.2">
      <c r="A206" s="15" t="s">
        <v>59</v>
      </c>
      <c r="B206" s="2">
        <f t="shared" si="128"/>
        <v>1234</v>
      </c>
      <c r="C206" s="2">
        <f t="shared" si="129"/>
        <v>638</v>
      </c>
      <c r="D206" s="2">
        <f t="shared" si="130"/>
        <v>596</v>
      </c>
      <c r="E206" s="2">
        <v>83</v>
      </c>
      <c r="F206" s="5">
        <v>63</v>
      </c>
      <c r="G206" s="2">
        <v>84</v>
      </c>
      <c r="H206" s="2">
        <v>85</v>
      </c>
      <c r="I206" s="2">
        <v>65</v>
      </c>
      <c r="J206" s="2">
        <v>64</v>
      </c>
      <c r="K206" s="1">
        <v>182</v>
      </c>
      <c r="L206" s="1">
        <v>187</v>
      </c>
      <c r="M206" s="1">
        <v>121</v>
      </c>
      <c r="N206" s="1">
        <v>121</v>
      </c>
      <c r="O206" s="1">
        <v>103</v>
      </c>
      <c r="P206" s="43">
        <v>76</v>
      </c>
    </row>
    <row r="207" spans="1:16" ht="15" customHeight="1" x14ac:dyDescent="0.2">
      <c r="A207" s="15" t="s">
        <v>49</v>
      </c>
      <c r="B207" s="2">
        <f t="shared" si="128"/>
        <v>605</v>
      </c>
      <c r="C207" s="2">
        <f t="shared" si="129"/>
        <v>322</v>
      </c>
      <c r="D207" s="2">
        <f t="shared" si="130"/>
        <v>283</v>
      </c>
      <c r="E207" s="2">
        <v>83</v>
      </c>
      <c r="F207" s="2">
        <v>75</v>
      </c>
      <c r="G207" s="2">
        <v>61</v>
      </c>
      <c r="H207" s="2">
        <v>71</v>
      </c>
      <c r="I207" s="2">
        <v>55</v>
      </c>
      <c r="J207" s="2">
        <v>62</v>
      </c>
      <c r="K207" s="1">
        <v>52</v>
      </c>
      <c r="L207" s="1">
        <v>43</v>
      </c>
      <c r="M207" s="1">
        <v>37</v>
      </c>
      <c r="N207" s="1">
        <v>23</v>
      </c>
      <c r="O207" s="1">
        <v>34</v>
      </c>
      <c r="P207" s="43">
        <v>9</v>
      </c>
    </row>
    <row r="208" spans="1:16" ht="15" customHeight="1" x14ac:dyDescent="0.2">
      <c r="A208" s="15" t="s">
        <v>50</v>
      </c>
      <c r="B208" s="2">
        <f t="shared" si="128"/>
        <v>1898</v>
      </c>
      <c r="C208" s="2">
        <f t="shared" si="129"/>
        <v>894</v>
      </c>
      <c r="D208" s="2">
        <f>SUM(F208,H208,J208,L208,N208,P208)</f>
        <v>1004</v>
      </c>
      <c r="E208" s="2">
        <v>233</v>
      </c>
      <c r="F208" s="2">
        <v>196</v>
      </c>
      <c r="G208" s="2">
        <v>173</v>
      </c>
      <c r="H208" s="2">
        <v>176</v>
      </c>
      <c r="I208" s="2">
        <v>176</v>
      </c>
      <c r="J208" s="2">
        <v>149</v>
      </c>
      <c r="K208" s="1">
        <v>137</v>
      </c>
      <c r="L208" s="1">
        <v>213</v>
      </c>
      <c r="M208" s="1">
        <v>104</v>
      </c>
      <c r="N208" s="1">
        <v>142</v>
      </c>
      <c r="O208" s="1">
        <v>71</v>
      </c>
      <c r="P208" s="43">
        <v>128</v>
      </c>
    </row>
    <row r="209" spans="1:16" ht="15" customHeight="1" x14ac:dyDescent="0.2">
      <c r="A209" s="15"/>
      <c r="B209" s="1"/>
      <c r="C209" s="1"/>
      <c r="D209" s="1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15"/>
    </row>
    <row r="210" spans="1:16" ht="15" customHeight="1" x14ac:dyDescent="0.2">
      <c r="A210" s="15" t="s">
        <v>150</v>
      </c>
      <c r="B210" s="10">
        <f>SUM(B212:B213)</f>
        <v>4179</v>
      </c>
      <c r="C210" s="10">
        <f t="shared" ref="C210:P210" si="131">SUM(C212:C213)</f>
        <v>2142</v>
      </c>
      <c r="D210" s="10">
        <f t="shared" si="131"/>
        <v>2037</v>
      </c>
      <c r="E210" s="10">
        <f t="shared" si="131"/>
        <v>700</v>
      </c>
      <c r="F210" s="10">
        <f t="shared" si="131"/>
        <v>594</v>
      </c>
      <c r="G210" s="10">
        <f t="shared" si="131"/>
        <v>564</v>
      </c>
      <c r="H210" s="10">
        <f t="shared" si="131"/>
        <v>494</v>
      </c>
      <c r="I210" s="10">
        <f t="shared" si="131"/>
        <v>409</v>
      </c>
      <c r="J210" s="10">
        <f t="shared" si="131"/>
        <v>402</v>
      </c>
      <c r="K210" s="10">
        <f t="shared" si="131"/>
        <v>229</v>
      </c>
      <c r="L210" s="10">
        <f t="shared" si="131"/>
        <v>244</v>
      </c>
      <c r="M210" s="10">
        <f t="shared" si="131"/>
        <v>137</v>
      </c>
      <c r="N210" s="10">
        <f t="shared" si="131"/>
        <v>170</v>
      </c>
      <c r="O210" s="10">
        <f t="shared" si="131"/>
        <v>103</v>
      </c>
      <c r="P210" s="47">
        <f t="shared" si="131"/>
        <v>133</v>
      </c>
    </row>
    <row r="211" spans="1:16" ht="15" customHeight="1" x14ac:dyDescent="0.2">
      <c r="A211" s="15"/>
      <c r="B211" s="1"/>
      <c r="C211" s="1"/>
      <c r="D211" s="1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15"/>
    </row>
    <row r="212" spans="1:16" ht="15" customHeight="1" x14ac:dyDescent="0.2">
      <c r="A212" s="15" t="s">
        <v>51</v>
      </c>
      <c r="B212" s="2">
        <f>SUM(C212:D212)</f>
        <v>2562</v>
      </c>
      <c r="C212" s="2">
        <f>SUM(E212,G212,I212,K212,M212,O212)</f>
        <v>1285</v>
      </c>
      <c r="D212" s="2">
        <f>SUM(F212,H212,J212,L212,N212,P212)</f>
        <v>1277</v>
      </c>
      <c r="E212" s="2">
        <v>401</v>
      </c>
      <c r="F212" s="2">
        <v>368</v>
      </c>
      <c r="G212" s="2">
        <v>326</v>
      </c>
      <c r="H212" s="2">
        <v>296</v>
      </c>
      <c r="I212" s="2">
        <v>231</v>
      </c>
      <c r="J212" s="2">
        <v>236</v>
      </c>
      <c r="K212" s="1">
        <v>154</v>
      </c>
      <c r="L212" s="1">
        <v>161</v>
      </c>
      <c r="M212" s="1">
        <v>106</v>
      </c>
      <c r="N212" s="1">
        <v>126</v>
      </c>
      <c r="O212" s="1">
        <v>67</v>
      </c>
      <c r="P212" s="43">
        <v>90</v>
      </c>
    </row>
    <row r="213" spans="1:16" ht="15" customHeight="1" x14ac:dyDescent="0.2">
      <c r="A213" s="15" t="s">
        <v>101</v>
      </c>
      <c r="B213" s="2">
        <f>SUM(C213:D213)</f>
        <v>1617</v>
      </c>
      <c r="C213" s="2">
        <f>SUM(E213,G213,I213,K213,M213,O213)</f>
        <v>857</v>
      </c>
      <c r="D213" s="2">
        <f t="shared" ref="D213" si="132">SUM(F213,H213,J213,L213,N213,P213)</f>
        <v>760</v>
      </c>
      <c r="E213" s="2">
        <v>299</v>
      </c>
      <c r="F213" s="2">
        <v>226</v>
      </c>
      <c r="G213" s="2">
        <v>238</v>
      </c>
      <c r="H213" s="2">
        <v>198</v>
      </c>
      <c r="I213" s="2">
        <v>178</v>
      </c>
      <c r="J213" s="2">
        <v>166</v>
      </c>
      <c r="K213" s="1">
        <v>75</v>
      </c>
      <c r="L213" s="1">
        <v>83</v>
      </c>
      <c r="M213" s="1">
        <v>31</v>
      </c>
      <c r="N213" s="1">
        <v>44</v>
      </c>
      <c r="O213" s="1">
        <v>36</v>
      </c>
      <c r="P213" s="43">
        <v>43</v>
      </c>
    </row>
    <row r="214" spans="1:16" ht="15" customHeight="1" x14ac:dyDescent="0.2">
      <c r="A214" s="15"/>
      <c r="B214" s="1"/>
      <c r="C214" s="1"/>
      <c r="D214" s="1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15"/>
    </row>
    <row r="215" spans="1:16" ht="15" customHeight="1" x14ac:dyDescent="0.2">
      <c r="A215" s="15" t="s">
        <v>151</v>
      </c>
      <c r="B215" s="7">
        <f>SUM(B217:B223)</f>
        <v>9230</v>
      </c>
      <c r="C215" s="7">
        <f t="shared" ref="C215:P215" si="133">SUM(C217:C223)</f>
        <v>4505</v>
      </c>
      <c r="D215" s="7">
        <f t="shared" si="133"/>
        <v>4725</v>
      </c>
      <c r="E215" s="7">
        <f t="shared" si="133"/>
        <v>1087</v>
      </c>
      <c r="F215" s="7">
        <f t="shared" si="133"/>
        <v>934</v>
      </c>
      <c r="G215" s="7">
        <f t="shared" si="133"/>
        <v>860</v>
      </c>
      <c r="H215" s="7">
        <f t="shared" si="133"/>
        <v>881</v>
      </c>
      <c r="I215" s="7">
        <f t="shared" si="133"/>
        <v>797</v>
      </c>
      <c r="J215" s="7">
        <f t="shared" si="133"/>
        <v>867</v>
      </c>
      <c r="K215" s="7">
        <f t="shared" si="133"/>
        <v>700</v>
      </c>
      <c r="L215" s="7">
        <f t="shared" si="133"/>
        <v>746</v>
      </c>
      <c r="M215" s="7">
        <f t="shared" si="133"/>
        <v>538</v>
      </c>
      <c r="N215" s="7">
        <f t="shared" si="133"/>
        <v>610</v>
      </c>
      <c r="O215" s="7">
        <f t="shared" si="133"/>
        <v>523</v>
      </c>
      <c r="P215" s="48">
        <f t="shared" si="133"/>
        <v>687</v>
      </c>
    </row>
    <row r="216" spans="1:16" ht="15" customHeight="1" x14ac:dyDescent="0.2">
      <c r="A216" s="15"/>
      <c r="B216" s="1"/>
      <c r="C216" s="1"/>
      <c r="D216" s="1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15"/>
    </row>
    <row r="217" spans="1:16" ht="15" customHeight="1" x14ac:dyDescent="0.2">
      <c r="A217" s="15" t="s">
        <v>52</v>
      </c>
      <c r="B217" s="2">
        <f>SUM(C217:D217)</f>
        <v>4590</v>
      </c>
      <c r="C217" s="2">
        <f>SUM(E217,G217,I217,K217,M217,O217)</f>
        <v>2038</v>
      </c>
      <c r="D217" s="2">
        <f>SUM(F217,H217,J217,L217,N217,P217)</f>
        <v>2552</v>
      </c>
      <c r="E217" s="2">
        <v>506</v>
      </c>
      <c r="F217" s="2">
        <v>468</v>
      </c>
      <c r="G217" s="2">
        <v>359</v>
      </c>
      <c r="H217" s="2">
        <v>409</v>
      </c>
      <c r="I217" s="2">
        <v>326</v>
      </c>
      <c r="J217" s="2">
        <v>428</v>
      </c>
      <c r="K217" s="1">
        <v>339</v>
      </c>
      <c r="L217" s="1">
        <v>455</v>
      </c>
      <c r="M217" s="1">
        <v>262</v>
      </c>
      <c r="N217" s="1">
        <v>384</v>
      </c>
      <c r="O217" s="1">
        <v>246</v>
      </c>
      <c r="P217" s="43">
        <v>408</v>
      </c>
    </row>
    <row r="218" spans="1:16" ht="15" customHeight="1" x14ac:dyDescent="0.2">
      <c r="A218" s="15" t="s">
        <v>53</v>
      </c>
      <c r="B218" s="2">
        <f>SUM(C218:D218)</f>
        <v>459</v>
      </c>
      <c r="C218" s="2">
        <f>SUM(E218,G218,I218,K218,M218,O218)</f>
        <v>228</v>
      </c>
      <c r="D218" s="2">
        <f t="shared" ref="D218:D219" si="134">SUM(F218,H218,J218,L218,N218,P218)</f>
        <v>231</v>
      </c>
      <c r="E218" s="2">
        <v>82</v>
      </c>
      <c r="F218" s="2">
        <v>78</v>
      </c>
      <c r="G218" s="2">
        <v>73</v>
      </c>
      <c r="H218" s="2">
        <v>74</v>
      </c>
      <c r="I218" s="2">
        <v>73</v>
      </c>
      <c r="J218" s="2">
        <v>79</v>
      </c>
      <c r="K218" s="12" t="s">
        <v>173</v>
      </c>
      <c r="L218" s="12" t="s">
        <v>173</v>
      </c>
      <c r="M218" s="12" t="s">
        <v>173</v>
      </c>
      <c r="N218" s="12" t="s">
        <v>173</v>
      </c>
      <c r="O218" s="12" t="s">
        <v>173</v>
      </c>
      <c r="P218" s="52" t="s">
        <v>173</v>
      </c>
    </row>
    <row r="219" spans="1:16" ht="15" customHeight="1" x14ac:dyDescent="0.2">
      <c r="A219" s="15" t="s">
        <v>54</v>
      </c>
      <c r="B219" s="2">
        <f>SUM(C219:D219)</f>
        <v>322</v>
      </c>
      <c r="C219" s="2">
        <f t="shared" ref="C219" si="135">SUM(E219,G219,I219,K219,M219,O219)</f>
        <v>184</v>
      </c>
      <c r="D219" s="2">
        <f t="shared" si="134"/>
        <v>138</v>
      </c>
      <c r="E219" s="2">
        <v>78</v>
      </c>
      <c r="F219" s="2">
        <v>36</v>
      </c>
      <c r="G219" s="2">
        <v>62</v>
      </c>
      <c r="H219" s="2">
        <v>50</v>
      </c>
      <c r="I219" s="2">
        <v>44</v>
      </c>
      <c r="J219" s="2">
        <v>52</v>
      </c>
      <c r="K219" s="12" t="s">
        <v>173</v>
      </c>
      <c r="L219" s="12" t="s">
        <v>173</v>
      </c>
      <c r="M219" s="12" t="s">
        <v>173</v>
      </c>
      <c r="N219" s="12" t="s">
        <v>173</v>
      </c>
      <c r="O219" s="12" t="s">
        <v>173</v>
      </c>
      <c r="P219" s="52" t="s">
        <v>173</v>
      </c>
    </row>
    <row r="220" spans="1:16" ht="15" customHeight="1" x14ac:dyDescent="0.2">
      <c r="A220" s="15" t="s">
        <v>55</v>
      </c>
      <c r="B220" s="2">
        <f>SUM(C220:D220)</f>
        <v>1675</v>
      </c>
      <c r="C220" s="2">
        <f t="shared" ref="C220:D223" si="136">SUM(E220,G220,I220,K220,M220,O220)</f>
        <v>872</v>
      </c>
      <c r="D220" s="2">
        <f t="shared" si="136"/>
        <v>803</v>
      </c>
      <c r="E220" s="2">
        <v>192</v>
      </c>
      <c r="F220" s="2">
        <v>154</v>
      </c>
      <c r="G220" s="2">
        <v>140</v>
      </c>
      <c r="H220" s="2">
        <v>141</v>
      </c>
      <c r="I220" s="2">
        <v>154</v>
      </c>
      <c r="J220" s="2">
        <v>130</v>
      </c>
      <c r="K220" s="1">
        <v>175</v>
      </c>
      <c r="L220" s="1">
        <v>152</v>
      </c>
      <c r="M220" s="1">
        <v>116</v>
      </c>
      <c r="N220" s="1">
        <v>98</v>
      </c>
      <c r="O220" s="1">
        <v>95</v>
      </c>
      <c r="P220" s="43">
        <v>128</v>
      </c>
    </row>
    <row r="221" spans="1:16" ht="15" customHeight="1" x14ac:dyDescent="0.2">
      <c r="A221" s="15" t="s">
        <v>56</v>
      </c>
      <c r="B221" s="2">
        <f t="shared" ref="B221" si="137">SUM(C221:D221)</f>
        <v>610</v>
      </c>
      <c r="C221" s="2">
        <f t="shared" si="136"/>
        <v>301</v>
      </c>
      <c r="D221" s="2">
        <f t="shared" si="136"/>
        <v>309</v>
      </c>
      <c r="E221" s="2">
        <v>63</v>
      </c>
      <c r="F221" s="2">
        <v>52</v>
      </c>
      <c r="G221" s="2">
        <v>59</v>
      </c>
      <c r="H221" s="2">
        <v>48</v>
      </c>
      <c r="I221" s="2">
        <v>59</v>
      </c>
      <c r="J221" s="2">
        <v>55</v>
      </c>
      <c r="K221" s="1">
        <v>47</v>
      </c>
      <c r="L221" s="1">
        <v>59</v>
      </c>
      <c r="M221" s="1">
        <v>21</v>
      </c>
      <c r="N221" s="1">
        <v>41</v>
      </c>
      <c r="O221" s="1">
        <v>52</v>
      </c>
      <c r="P221" s="43">
        <v>54</v>
      </c>
    </row>
    <row r="222" spans="1:16" ht="15" customHeight="1" x14ac:dyDescent="0.2">
      <c r="A222" s="15" t="s">
        <v>57</v>
      </c>
      <c r="B222" s="2">
        <f>SUM(C222:D222)</f>
        <v>966</v>
      </c>
      <c r="C222" s="2">
        <f t="shared" si="136"/>
        <v>474</v>
      </c>
      <c r="D222" s="2">
        <f t="shared" si="136"/>
        <v>492</v>
      </c>
      <c r="E222" s="2">
        <v>102</v>
      </c>
      <c r="F222" s="2">
        <v>95</v>
      </c>
      <c r="G222" s="2">
        <v>105</v>
      </c>
      <c r="H222" s="2">
        <v>99</v>
      </c>
      <c r="I222" s="2">
        <v>88</v>
      </c>
      <c r="J222" s="2">
        <v>81</v>
      </c>
      <c r="K222" s="1">
        <v>48</v>
      </c>
      <c r="L222" s="1">
        <v>63</v>
      </c>
      <c r="M222" s="1">
        <v>77</v>
      </c>
      <c r="N222" s="1">
        <v>73</v>
      </c>
      <c r="O222" s="1">
        <v>54</v>
      </c>
      <c r="P222" s="43">
        <v>81</v>
      </c>
    </row>
    <row r="223" spans="1:16" ht="15" customHeight="1" x14ac:dyDescent="0.2">
      <c r="A223" s="15" t="s">
        <v>58</v>
      </c>
      <c r="B223" s="2">
        <f>SUM(C223:D223)</f>
        <v>608</v>
      </c>
      <c r="C223" s="2">
        <f t="shared" si="136"/>
        <v>408</v>
      </c>
      <c r="D223" s="2">
        <f t="shared" si="136"/>
        <v>200</v>
      </c>
      <c r="E223" s="2">
        <v>64</v>
      </c>
      <c r="F223" s="2">
        <v>51</v>
      </c>
      <c r="G223" s="2">
        <v>62</v>
      </c>
      <c r="H223" s="2">
        <v>60</v>
      </c>
      <c r="I223" s="2">
        <v>53</v>
      </c>
      <c r="J223" s="2">
        <v>42</v>
      </c>
      <c r="K223" s="1">
        <v>91</v>
      </c>
      <c r="L223" s="1">
        <v>17</v>
      </c>
      <c r="M223" s="1">
        <v>62</v>
      </c>
      <c r="N223" s="1">
        <v>14</v>
      </c>
      <c r="O223" s="1">
        <v>76</v>
      </c>
      <c r="P223" s="43">
        <v>16</v>
      </c>
    </row>
    <row r="224" spans="1:16" ht="15" customHeight="1" x14ac:dyDescent="0.2">
      <c r="A224" s="15"/>
      <c r="B224" s="1"/>
      <c r="C224" s="1"/>
      <c r="D224" s="1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15"/>
    </row>
    <row r="225" spans="1:20" ht="15" customHeight="1" x14ac:dyDescent="0.2">
      <c r="A225" s="15" t="s">
        <v>153</v>
      </c>
      <c r="B225" s="7">
        <f>SUM(B227:B233)</f>
        <v>6653</v>
      </c>
      <c r="C225" s="7">
        <f t="shared" ref="C225:P225" si="138">SUM(C227:C233)</f>
        <v>3402</v>
      </c>
      <c r="D225" s="7">
        <f t="shared" si="138"/>
        <v>3251</v>
      </c>
      <c r="E225" s="7">
        <f t="shared" si="138"/>
        <v>799</v>
      </c>
      <c r="F225" s="7">
        <f t="shared" si="138"/>
        <v>646</v>
      </c>
      <c r="G225" s="7">
        <f t="shared" si="138"/>
        <v>616</v>
      </c>
      <c r="H225" s="7">
        <f t="shared" si="138"/>
        <v>599</v>
      </c>
      <c r="I225" s="7">
        <f t="shared" si="138"/>
        <v>529</v>
      </c>
      <c r="J225" s="7">
        <f t="shared" si="138"/>
        <v>565</v>
      </c>
      <c r="K225" s="7">
        <f t="shared" si="138"/>
        <v>571</v>
      </c>
      <c r="L225" s="7">
        <f t="shared" si="138"/>
        <v>573</v>
      </c>
      <c r="M225" s="7">
        <f t="shared" si="138"/>
        <v>473</v>
      </c>
      <c r="N225" s="7">
        <f t="shared" si="138"/>
        <v>441</v>
      </c>
      <c r="O225" s="7">
        <f t="shared" si="138"/>
        <v>414</v>
      </c>
      <c r="P225" s="48">
        <f t="shared" si="138"/>
        <v>427</v>
      </c>
    </row>
    <row r="226" spans="1:20" ht="15" customHeight="1" x14ac:dyDescent="0.2">
      <c r="A226" s="15"/>
      <c r="B226" s="1"/>
      <c r="C226" s="1"/>
      <c r="D226" s="1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15"/>
    </row>
    <row r="227" spans="1:20" ht="15" customHeight="1" x14ac:dyDescent="0.2">
      <c r="A227" s="15" t="s">
        <v>10</v>
      </c>
      <c r="B227" s="2">
        <f>SUM(C227:D227)</f>
        <v>901</v>
      </c>
      <c r="C227" s="2">
        <f>SUM(E227,G227,I227,K227,M227,O227)</f>
        <v>405</v>
      </c>
      <c r="D227" s="2">
        <f>SUM(F227,H227,J227,L227,N227,P227)</f>
        <v>496</v>
      </c>
      <c r="E227" s="2">
        <v>109</v>
      </c>
      <c r="F227" s="2">
        <v>100</v>
      </c>
      <c r="G227" s="2">
        <v>71</v>
      </c>
      <c r="H227" s="2">
        <v>90</v>
      </c>
      <c r="I227" s="2">
        <v>62</v>
      </c>
      <c r="J227" s="2">
        <v>89</v>
      </c>
      <c r="K227" s="1">
        <v>66</v>
      </c>
      <c r="L227" s="1">
        <v>106</v>
      </c>
      <c r="M227" s="1">
        <v>53</v>
      </c>
      <c r="N227" s="1">
        <v>58</v>
      </c>
      <c r="O227" s="1">
        <v>44</v>
      </c>
      <c r="P227" s="43">
        <v>53</v>
      </c>
    </row>
    <row r="228" spans="1:20" ht="15" customHeight="1" x14ac:dyDescent="0.2">
      <c r="A228" s="15" t="s">
        <v>11</v>
      </c>
      <c r="B228" s="2">
        <f>SUM(C228:D228)</f>
        <v>2042</v>
      </c>
      <c r="C228" s="2">
        <f t="shared" ref="C228:C229" si="139">SUM(E228,G228,I228,K228,M228,O228)</f>
        <v>968</v>
      </c>
      <c r="D228" s="2">
        <f t="shared" ref="D228:D229" si="140">SUM(F228,H228,J228,L228,N228,P228)</f>
        <v>1074</v>
      </c>
      <c r="E228" s="2">
        <v>228</v>
      </c>
      <c r="F228" s="2">
        <v>189</v>
      </c>
      <c r="G228" s="2">
        <v>200</v>
      </c>
      <c r="H228" s="2">
        <v>168</v>
      </c>
      <c r="I228" s="2">
        <v>157</v>
      </c>
      <c r="J228" s="2">
        <v>179</v>
      </c>
      <c r="K228" s="1">
        <v>154</v>
      </c>
      <c r="L228" s="1">
        <v>207</v>
      </c>
      <c r="M228" s="1">
        <v>120</v>
      </c>
      <c r="N228" s="1">
        <v>162</v>
      </c>
      <c r="O228" s="1">
        <v>109</v>
      </c>
      <c r="P228" s="43">
        <v>169</v>
      </c>
    </row>
    <row r="229" spans="1:20" ht="15" customHeight="1" x14ac:dyDescent="0.2">
      <c r="A229" s="15" t="s">
        <v>89</v>
      </c>
      <c r="B229" s="2">
        <f>SUM(C229:D229)</f>
        <v>1822</v>
      </c>
      <c r="C229" s="2">
        <f t="shared" si="139"/>
        <v>1107</v>
      </c>
      <c r="D229" s="2">
        <f t="shared" si="140"/>
        <v>715</v>
      </c>
      <c r="E229" s="2">
        <v>189</v>
      </c>
      <c r="F229" s="2">
        <v>149</v>
      </c>
      <c r="G229" s="2">
        <v>163</v>
      </c>
      <c r="H229" s="2">
        <v>125</v>
      </c>
      <c r="I229" s="2">
        <v>136</v>
      </c>
      <c r="J229" s="2">
        <v>116</v>
      </c>
      <c r="K229" s="1">
        <v>238</v>
      </c>
      <c r="L229" s="1">
        <v>122</v>
      </c>
      <c r="M229" s="1">
        <v>205</v>
      </c>
      <c r="N229" s="1">
        <v>90</v>
      </c>
      <c r="O229" s="1">
        <v>176</v>
      </c>
      <c r="P229" s="43">
        <v>113</v>
      </c>
    </row>
    <row r="230" spans="1:20" ht="15" customHeight="1" x14ac:dyDescent="0.2">
      <c r="A230" s="15" t="s">
        <v>12</v>
      </c>
      <c r="B230" s="2">
        <f>SUM(C230:D230)</f>
        <v>988</v>
      </c>
      <c r="C230" s="2">
        <f t="shared" ref="C230:D233" si="141">SUM(E230,G230,I230,K230,M230,O230)</f>
        <v>446</v>
      </c>
      <c r="D230" s="2">
        <f t="shared" si="141"/>
        <v>542</v>
      </c>
      <c r="E230" s="2">
        <v>127</v>
      </c>
      <c r="F230" s="2">
        <v>96</v>
      </c>
      <c r="G230" s="2">
        <v>75</v>
      </c>
      <c r="H230" s="2">
        <v>106</v>
      </c>
      <c r="I230" s="2">
        <v>90</v>
      </c>
      <c r="J230" s="2">
        <v>95</v>
      </c>
      <c r="K230" s="1">
        <v>59</v>
      </c>
      <c r="L230" s="1">
        <v>91</v>
      </c>
      <c r="M230" s="1">
        <v>50</v>
      </c>
      <c r="N230" s="1">
        <v>84</v>
      </c>
      <c r="O230" s="1">
        <v>45</v>
      </c>
      <c r="P230" s="43">
        <v>70</v>
      </c>
    </row>
    <row r="231" spans="1:20" ht="15" customHeight="1" x14ac:dyDescent="0.2">
      <c r="A231" s="15" t="s">
        <v>13</v>
      </c>
      <c r="B231" s="2">
        <f t="shared" ref="B231" si="142">SUM(C231:D231)</f>
        <v>226</v>
      </c>
      <c r="C231" s="2">
        <f t="shared" si="141"/>
        <v>119</v>
      </c>
      <c r="D231" s="2">
        <f t="shared" si="141"/>
        <v>107</v>
      </c>
      <c r="E231" s="2">
        <v>29</v>
      </c>
      <c r="F231" s="2">
        <v>25</v>
      </c>
      <c r="G231" s="2">
        <v>36</v>
      </c>
      <c r="H231" s="2">
        <v>23</v>
      </c>
      <c r="I231" s="12">
        <v>23</v>
      </c>
      <c r="J231" s="12">
        <v>23</v>
      </c>
      <c r="K231" s="1">
        <v>12</v>
      </c>
      <c r="L231" s="1">
        <v>14</v>
      </c>
      <c r="M231" s="1">
        <v>10</v>
      </c>
      <c r="N231" s="1">
        <v>17</v>
      </c>
      <c r="O231" s="1">
        <v>9</v>
      </c>
      <c r="P231" s="43">
        <v>5</v>
      </c>
    </row>
    <row r="232" spans="1:20" ht="15" customHeight="1" x14ac:dyDescent="0.2">
      <c r="A232" s="15" t="s">
        <v>14</v>
      </c>
      <c r="B232" s="2">
        <f>SUM(C232:D232)</f>
        <v>73</v>
      </c>
      <c r="C232" s="2">
        <f t="shared" si="141"/>
        <v>44</v>
      </c>
      <c r="D232" s="2">
        <f t="shared" si="141"/>
        <v>29</v>
      </c>
      <c r="E232" s="2">
        <v>19</v>
      </c>
      <c r="F232" s="2">
        <v>11</v>
      </c>
      <c r="G232" s="2">
        <v>16</v>
      </c>
      <c r="H232" s="2">
        <v>12</v>
      </c>
      <c r="I232" s="2">
        <v>9</v>
      </c>
      <c r="J232" s="2">
        <v>6</v>
      </c>
      <c r="K232" s="12" t="s">
        <v>173</v>
      </c>
      <c r="L232" s="12" t="s">
        <v>173</v>
      </c>
      <c r="M232" s="12" t="s">
        <v>173</v>
      </c>
      <c r="N232" s="12" t="s">
        <v>173</v>
      </c>
      <c r="O232" s="12" t="s">
        <v>173</v>
      </c>
      <c r="P232" s="52" t="s">
        <v>173</v>
      </c>
    </row>
    <row r="233" spans="1:20" ht="15" customHeight="1" x14ac:dyDescent="0.2">
      <c r="A233" s="15" t="s">
        <v>15</v>
      </c>
      <c r="B233" s="2">
        <f>SUM(C233:D233)</f>
        <v>601</v>
      </c>
      <c r="C233" s="2">
        <f t="shared" si="141"/>
        <v>313</v>
      </c>
      <c r="D233" s="2">
        <f t="shared" si="141"/>
        <v>288</v>
      </c>
      <c r="E233" s="2">
        <v>98</v>
      </c>
      <c r="F233" s="2">
        <v>76</v>
      </c>
      <c r="G233" s="2">
        <v>55</v>
      </c>
      <c r="H233" s="2">
        <v>75</v>
      </c>
      <c r="I233" s="2">
        <v>52</v>
      </c>
      <c r="J233" s="2">
        <v>57</v>
      </c>
      <c r="K233" s="1">
        <v>42</v>
      </c>
      <c r="L233" s="1">
        <v>33</v>
      </c>
      <c r="M233" s="1">
        <v>35</v>
      </c>
      <c r="N233" s="1">
        <v>30</v>
      </c>
      <c r="O233" s="1">
        <v>31</v>
      </c>
      <c r="P233" s="43">
        <v>17</v>
      </c>
    </row>
    <row r="234" spans="1:20" ht="15" customHeight="1" x14ac:dyDescent="0.2">
      <c r="A234" s="15"/>
      <c r="B234" s="1"/>
      <c r="C234" s="1"/>
      <c r="D234" s="1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15"/>
    </row>
    <row r="235" spans="1:20" ht="15" customHeight="1" x14ac:dyDescent="0.2">
      <c r="A235" s="15" t="s">
        <v>154</v>
      </c>
      <c r="B235" s="7">
        <f>SUM(B237:B242)</f>
        <v>71995</v>
      </c>
      <c r="C235" s="7">
        <f t="shared" ref="C235:P235" si="143">SUM(C237:C242)</f>
        <v>34610</v>
      </c>
      <c r="D235" s="7">
        <f t="shared" si="143"/>
        <v>37385</v>
      </c>
      <c r="E235" s="7">
        <f t="shared" si="143"/>
        <v>8676</v>
      </c>
      <c r="F235" s="7">
        <f t="shared" si="143"/>
        <v>7968</v>
      </c>
      <c r="G235" s="7">
        <f t="shared" si="143"/>
        <v>6915</v>
      </c>
      <c r="H235" s="7">
        <f t="shared" si="143"/>
        <v>7177</v>
      </c>
      <c r="I235" s="7">
        <f t="shared" si="143"/>
        <v>5700</v>
      </c>
      <c r="J235" s="7">
        <f t="shared" si="143"/>
        <v>6129</v>
      </c>
      <c r="K235" s="7">
        <f t="shared" si="143"/>
        <v>5550</v>
      </c>
      <c r="L235" s="7">
        <f t="shared" si="143"/>
        <v>6372</v>
      </c>
      <c r="M235" s="7">
        <f>SUM(M237:M242)</f>
        <v>4077</v>
      </c>
      <c r="N235" s="7">
        <f t="shared" si="143"/>
        <v>5078</v>
      </c>
      <c r="O235" s="7">
        <f t="shared" si="143"/>
        <v>3692</v>
      </c>
      <c r="P235" s="48">
        <f t="shared" si="143"/>
        <v>4661</v>
      </c>
    </row>
    <row r="236" spans="1:20" ht="15" customHeight="1" x14ac:dyDescent="0.2">
      <c r="A236" s="20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24"/>
    </row>
    <row r="237" spans="1:20" ht="15" customHeight="1" x14ac:dyDescent="0.2">
      <c r="A237" s="15" t="s">
        <v>103</v>
      </c>
      <c r="B237" s="2">
        <f>SUM(C237:D237)</f>
        <v>112</v>
      </c>
      <c r="C237" s="2">
        <f>SUM(E237,G237,I237,K237,M237,O237)</f>
        <v>65</v>
      </c>
      <c r="D237" s="2">
        <f>SUM(F237,H237,J237,L237,N237,P237)</f>
        <v>47</v>
      </c>
      <c r="E237" s="2">
        <v>26</v>
      </c>
      <c r="F237" s="2">
        <v>11</v>
      </c>
      <c r="G237" s="2">
        <v>25</v>
      </c>
      <c r="H237" s="2">
        <v>22</v>
      </c>
      <c r="I237" s="2">
        <v>14</v>
      </c>
      <c r="J237" s="2">
        <v>14</v>
      </c>
      <c r="K237" s="12" t="s">
        <v>173</v>
      </c>
      <c r="L237" s="12" t="s">
        <v>173</v>
      </c>
      <c r="M237" s="12" t="s">
        <v>173</v>
      </c>
      <c r="N237" s="12" t="s">
        <v>173</v>
      </c>
      <c r="O237" s="12" t="s">
        <v>173</v>
      </c>
      <c r="P237" s="52" t="s">
        <v>173</v>
      </c>
    </row>
    <row r="238" spans="1:20" ht="15" customHeight="1" x14ac:dyDescent="0.2">
      <c r="A238" s="15" t="s">
        <v>104</v>
      </c>
      <c r="B238" s="2">
        <f>SUM(C238:D238)</f>
        <v>4984</v>
      </c>
      <c r="C238" s="2">
        <f t="shared" ref="C238:C239" si="144">SUM(E238,G238,I238,K238,M238,O238)</f>
        <v>2382</v>
      </c>
      <c r="D238" s="2">
        <f t="shared" ref="D238:D239" si="145">SUM(F238,H238,J238,L238,N238,P238)</f>
        <v>2602</v>
      </c>
      <c r="E238" s="2">
        <v>557</v>
      </c>
      <c r="F238" s="2">
        <v>531</v>
      </c>
      <c r="G238" s="2">
        <v>448</v>
      </c>
      <c r="H238" s="2">
        <v>459</v>
      </c>
      <c r="I238" s="2">
        <v>408</v>
      </c>
      <c r="J238" s="2">
        <v>427</v>
      </c>
      <c r="K238" s="1">
        <v>421</v>
      </c>
      <c r="L238" s="1">
        <v>472</v>
      </c>
      <c r="M238" s="1">
        <v>283</v>
      </c>
      <c r="N238" s="1">
        <v>386</v>
      </c>
      <c r="O238" s="1">
        <v>265</v>
      </c>
      <c r="P238" s="43">
        <v>327</v>
      </c>
      <c r="R238" s="68"/>
      <c r="S238" s="68"/>
      <c r="T238" s="68"/>
    </row>
    <row r="239" spans="1:20" ht="15" customHeight="1" x14ac:dyDescent="0.2">
      <c r="A239" s="15" t="s">
        <v>18</v>
      </c>
      <c r="B239" s="2">
        <f>SUM(C239:D239)</f>
        <v>201</v>
      </c>
      <c r="C239" s="2">
        <f t="shared" si="144"/>
        <v>98</v>
      </c>
      <c r="D239" s="2">
        <f t="shared" si="145"/>
        <v>103</v>
      </c>
      <c r="E239" s="2">
        <v>40</v>
      </c>
      <c r="F239" s="2">
        <v>40</v>
      </c>
      <c r="G239" s="2">
        <v>25</v>
      </c>
      <c r="H239" s="2">
        <v>31</v>
      </c>
      <c r="I239" s="2">
        <v>33</v>
      </c>
      <c r="J239" s="2">
        <v>32</v>
      </c>
      <c r="K239" s="12" t="s">
        <v>173</v>
      </c>
      <c r="L239" s="12" t="s">
        <v>173</v>
      </c>
      <c r="M239" s="12" t="s">
        <v>173</v>
      </c>
      <c r="N239" s="12" t="s">
        <v>173</v>
      </c>
      <c r="O239" s="12" t="s">
        <v>173</v>
      </c>
      <c r="P239" s="52" t="s">
        <v>173</v>
      </c>
    </row>
    <row r="240" spans="1:20" ht="15" customHeight="1" x14ac:dyDescent="0.2">
      <c r="A240" s="15" t="s">
        <v>19</v>
      </c>
      <c r="B240" s="2">
        <f>SUM(C240:D240)</f>
        <v>49707</v>
      </c>
      <c r="C240" s="2">
        <f t="shared" ref="C240:D242" si="146">SUM(E240,G240,I240,K240,M240,O240)</f>
        <v>23412</v>
      </c>
      <c r="D240" s="2">
        <f t="shared" si="146"/>
        <v>26295</v>
      </c>
      <c r="E240" s="2">
        <v>5557</v>
      </c>
      <c r="F240" s="2">
        <v>5252</v>
      </c>
      <c r="G240" s="2">
        <v>4452</v>
      </c>
      <c r="H240" s="2">
        <v>4750</v>
      </c>
      <c r="I240" s="2">
        <v>3650</v>
      </c>
      <c r="J240" s="2">
        <v>3986</v>
      </c>
      <c r="K240" s="1">
        <v>4072</v>
      </c>
      <c r="L240" s="1">
        <v>4874</v>
      </c>
      <c r="M240" s="1">
        <v>2968</v>
      </c>
      <c r="N240" s="1">
        <v>3850</v>
      </c>
      <c r="O240" s="1">
        <v>2713</v>
      </c>
      <c r="P240" s="43">
        <v>3583</v>
      </c>
    </row>
    <row r="241" spans="1:17" ht="15" customHeight="1" x14ac:dyDescent="0.2">
      <c r="A241" s="15" t="s">
        <v>107</v>
      </c>
      <c r="B241" s="2">
        <f t="shared" ref="B241" si="147">SUM(C241:D241)</f>
        <v>16939</v>
      </c>
      <c r="C241" s="2">
        <f t="shared" si="146"/>
        <v>8620</v>
      </c>
      <c r="D241" s="2">
        <f t="shared" si="146"/>
        <v>8319</v>
      </c>
      <c r="E241" s="2">
        <v>2483</v>
      </c>
      <c r="F241" s="2">
        <v>2129</v>
      </c>
      <c r="G241" s="2">
        <v>1956</v>
      </c>
      <c r="H241" s="2">
        <v>1906</v>
      </c>
      <c r="I241" s="2">
        <v>1584</v>
      </c>
      <c r="J241" s="2">
        <v>1665</v>
      </c>
      <c r="K241" s="1">
        <v>1057</v>
      </c>
      <c r="L241" s="1">
        <v>1026</v>
      </c>
      <c r="M241" s="1">
        <v>826</v>
      </c>
      <c r="N241" s="1">
        <v>842</v>
      </c>
      <c r="O241" s="1">
        <v>714</v>
      </c>
      <c r="P241" s="43">
        <v>751</v>
      </c>
    </row>
    <row r="242" spans="1:17" ht="15" customHeight="1" x14ac:dyDescent="0.2">
      <c r="A242" s="15" t="s">
        <v>133</v>
      </c>
      <c r="B242" s="2">
        <f>SUM(C242:D242)</f>
        <v>52</v>
      </c>
      <c r="C242" s="2">
        <f t="shared" si="146"/>
        <v>33</v>
      </c>
      <c r="D242" s="2">
        <f t="shared" si="146"/>
        <v>19</v>
      </c>
      <c r="E242" s="2">
        <v>13</v>
      </c>
      <c r="F242" s="2">
        <v>5</v>
      </c>
      <c r="G242" s="2">
        <v>9</v>
      </c>
      <c r="H242" s="16">
        <v>9</v>
      </c>
      <c r="I242" s="12">
        <v>11</v>
      </c>
      <c r="J242" s="12">
        <v>5</v>
      </c>
      <c r="K242" s="12" t="s">
        <v>173</v>
      </c>
      <c r="L242" s="12" t="s">
        <v>173</v>
      </c>
      <c r="M242" s="12" t="s">
        <v>173</v>
      </c>
      <c r="N242" s="12" t="s">
        <v>173</v>
      </c>
      <c r="O242" s="12" t="s">
        <v>173</v>
      </c>
      <c r="P242" s="52" t="s">
        <v>173</v>
      </c>
    </row>
    <row r="243" spans="1:17" ht="15" customHeight="1" x14ac:dyDescent="0.2">
      <c r="A243" s="15"/>
      <c r="B243" s="1"/>
      <c r="C243" s="1"/>
      <c r="D243" s="1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15"/>
    </row>
    <row r="244" spans="1:17" ht="15" customHeight="1" x14ac:dyDescent="0.2">
      <c r="A244" s="15" t="s">
        <v>164</v>
      </c>
      <c r="B244" s="7">
        <f>SUM(B246:B247,B263:B265)</f>
        <v>33494</v>
      </c>
      <c r="C244" s="7">
        <f>SUM(C246:C247,C263:C265)</f>
        <v>16270</v>
      </c>
      <c r="D244" s="7">
        <f t="shared" ref="D244:N244" si="148">SUM(D246:D247,D263:D265)</f>
        <v>17224</v>
      </c>
      <c r="E244" s="7">
        <f t="shared" si="148"/>
        <v>4458</v>
      </c>
      <c r="F244" s="7">
        <f t="shared" si="148"/>
        <v>4117</v>
      </c>
      <c r="G244" s="7">
        <f t="shared" si="148"/>
        <v>3510</v>
      </c>
      <c r="H244" s="7">
        <f t="shared" si="148"/>
        <v>3533</v>
      </c>
      <c r="I244" s="7">
        <f t="shared" si="148"/>
        <v>2980</v>
      </c>
      <c r="J244" s="7">
        <f t="shared" si="148"/>
        <v>3230</v>
      </c>
      <c r="K244" s="7">
        <f t="shared" si="148"/>
        <v>2059</v>
      </c>
      <c r="L244" s="7">
        <f t="shared" si="148"/>
        <v>2367</v>
      </c>
      <c r="M244" s="7">
        <f t="shared" si="148"/>
        <v>1777</v>
      </c>
      <c r="N244" s="7">
        <f t="shared" si="148"/>
        <v>2089</v>
      </c>
      <c r="O244" s="7">
        <f>SUM(O246:O247,O263:O265)</f>
        <v>1486</v>
      </c>
      <c r="P244" s="48">
        <f>SUM(P246:P247,P263:P265)</f>
        <v>1888</v>
      </c>
    </row>
    <row r="245" spans="1:17" ht="15" customHeight="1" x14ac:dyDescent="0.2">
      <c r="A245" s="15"/>
      <c r="B245" s="1"/>
      <c r="C245" s="1"/>
      <c r="D245" s="1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15"/>
    </row>
    <row r="246" spans="1:17" ht="15" customHeight="1" x14ac:dyDescent="0.2">
      <c r="A246" s="15" t="s">
        <v>102</v>
      </c>
      <c r="B246" s="2">
        <f t="shared" ref="B246" si="149">SUM(C246:D246)</f>
        <v>11663</v>
      </c>
      <c r="C246" s="2">
        <f>SUM(E246,G246,I246,K246,M246,O246)</f>
        <v>5886</v>
      </c>
      <c r="D246" s="2">
        <f>SUM(F246,H246,J246,L246,N246,P246)</f>
        <v>5777</v>
      </c>
      <c r="E246" s="2">
        <v>1845</v>
      </c>
      <c r="F246" s="2">
        <v>1606</v>
      </c>
      <c r="G246" s="2">
        <v>1465</v>
      </c>
      <c r="H246" s="2">
        <v>1407</v>
      </c>
      <c r="I246" s="2">
        <v>1178</v>
      </c>
      <c r="J246" s="2">
        <v>1237</v>
      </c>
      <c r="K246" s="1">
        <v>528</v>
      </c>
      <c r="L246" s="1">
        <v>528</v>
      </c>
      <c r="M246" s="1">
        <v>489</v>
      </c>
      <c r="N246" s="1">
        <v>501</v>
      </c>
      <c r="O246" s="1">
        <v>381</v>
      </c>
      <c r="P246" s="43">
        <v>498</v>
      </c>
    </row>
    <row r="247" spans="1:17" ht="15" customHeight="1" x14ac:dyDescent="0.2">
      <c r="A247" s="15" t="s">
        <v>16</v>
      </c>
      <c r="B247" s="2">
        <f t="shared" ref="B247:B265" si="150">SUM(C247:D247)</f>
        <v>2983</v>
      </c>
      <c r="C247" s="2">
        <f t="shared" ref="C247:C265" si="151">SUM(E247,G247,I247,K247,M247,O247)</f>
        <v>1565</v>
      </c>
      <c r="D247" s="2">
        <f t="shared" ref="D247:D265" si="152">SUM(F247,H247,J247,L247,N247,P247)</f>
        <v>1418</v>
      </c>
      <c r="E247" s="2">
        <v>448</v>
      </c>
      <c r="F247" s="2">
        <v>394</v>
      </c>
      <c r="G247" s="2">
        <v>413</v>
      </c>
      <c r="H247" s="2">
        <v>368</v>
      </c>
      <c r="I247" s="2">
        <v>375</v>
      </c>
      <c r="J247" s="2">
        <v>344</v>
      </c>
      <c r="K247" s="1">
        <v>131</v>
      </c>
      <c r="L247" s="1">
        <v>107</v>
      </c>
      <c r="M247" s="1">
        <v>118</v>
      </c>
      <c r="N247" s="1">
        <v>122</v>
      </c>
      <c r="O247" s="1">
        <v>80</v>
      </c>
      <c r="P247" s="43">
        <v>83</v>
      </c>
    </row>
    <row r="248" spans="1:17" ht="15.75" customHeight="1" x14ac:dyDescent="0.2">
      <c r="A248" s="73" t="s">
        <v>127</v>
      </c>
      <c r="B248" s="74"/>
      <c r="C248" s="74"/>
      <c r="D248" s="74"/>
      <c r="E248" s="74"/>
      <c r="F248" s="74"/>
      <c r="G248" s="74"/>
      <c r="H248" s="74"/>
      <c r="I248" s="74"/>
      <c r="J248" s="74"/>
      <c r="K248" s="74"/>
      <c r="L248" s="74"/>
      <c r="M248" s="74"/>
      <c r="N248" s="74"/>
      <c r="O248" s="74"/>
      <c r="P248" s="74"/>
    </row>
    <row r="249" spans="1:17" ht="15.75" customHeight="1" x14ac:dyDescent="0.2">
      <c r="A249" s="73" t="s">
        <v>177</v>
      </c>
      <c r="B249" s="74"/>
      <c r="C249" s="74"/>
      <c r="D249" s="74"/>
      <c r="E249" s="74"/>
      <c r="F249" s="74"/>
      <c r="G249" s="74"/>
      <c r="H249" s="74"/>
      <c r="I249" s="74"/>
      <c r="J249" s="74"/>
      <c r="K249" s="74"/>
      <c r="L249" s="74"/>
      <c r="M249" s="74"/>
      <c r="N249" s="74"/>
      <c r="O249" s="74"/>
      <c r="P249" s="74"/>
    </row>
    <row r="250" spans="1:17" s="21" customFormat="1" ht="15" customHeight="1" x14ac:dyDescent="0.2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19"/>
    </row>
    <row r="251" spans="1:17" s="21" customFormat="1" ht="14.25" customHeight="1" x14ac:dyDescent="0.2">
      <c r="A251" s="75" t="s">
        <v>121</v>
      </c>
      <c r="B251" s="71" t="s">
        <v>119</v>
      </c>
      <c r="C251" s="78"/>
      <c r="D251" s="78"/>
      <c r="E251" s="78"/>
      <c r="F251" s="78"/>
      <c r="G251" s="78"/>
      <c r="H251" s="78"/>
      <c r="I251" s="78"/>
      <c r="J251" s="78"/>
      <c r="K251" s="78"/>
      <c r="L251" s="78"/>
      <c r="M251" s="78"/>
      <c r="N251" s="78"/>
      <c r="O251" s="78"/>
      <c r="P251" s="78"/>
      <c r="Q251" s="19"/>
    </row>
    <row r="252" spans="1:17" s="21" customFormat="1" ht="14.25" customHeight="1" x14ac:dyDescent="0.2">
      <c r="A252" s="76"/>
      <c r="B252" s="72"/>
      <c r="C252" s="79"/>
      <c r="D252" s="79"/>
      <c r="E252" s="79"/>
      <c r="F252" s="79"/>
      <c r="G252" s="79"/>
      <c r="H252" s="79"/>
      <c r="I252" s="79"/>
      <c r="J252" s="79"/>
      <c r="K252" s="79"/>
      <c r="L252" s="79"/>
      <c r="M252" s="79"/>
      <c r="N252" s="79"/>
      <c r="O252" s="79"/>
      <c r="P252" s="79"/>
      <c r="Q252" s="19"/>
    </row>
    <row r="253" spans="1:17" s="21" customFormat="1" ht="14.25" customHeight="1" x14ac:dyDescent="0.2">
      <c r="A253" s="76"/>
      <c r="B253" s="69" t="s">
        <v>28</v>
      </c>
      <c r="C253" s="69" t="s">
        <v>1</v>
      </c>
      <c r="D253" s="69" t="s">
        <v>2</v>
      </c>
      <c r="E253" s="81" t="s">
        <v>122</v>
      </c>
      <c r="F253" s="78"/>
      <c r="G253" s="78"/>
      <c r="H253" s="78"/>
      <c r="I253" s="78"/>
      <c r="J253" s="78"/>
      <c r="K253" s="78"/>
      <c r="L253" s="78"/>
      <c r="M253" s="78"/>
      <c r="N253" s="78"/>
      <c r="O253" s="78"/>
      <c r="P253" s="78"/>
      <c r="Q253" s="19"/>
    </row>
    <row r="254" spans="1:17" ht="14.25" customHeight="1" x14ac:dyDescent="0.2">
      <c r="A254" s="76"/>
      <c r="B254" s="80"/>
      <c r="C254" s="80"/>
      <c r="D254" s="80"/>
      <c r="E254" s="72"/>
      <c r="F254" s="79"/>
      <c r="G254" s="79"/>
      <c r="H254" s="79"/>
      <c r="I254" s="79"/>
      <c r="J254" s="79"/>
      <c r="K254" s="79"/>
      <c r="L254" s="79"/>
      <c r="M254" s="79"/>
      <c r="N254" s="79"/>
      <c r="O254" s="79"/>
      <c r="P254" s="79"/>
    </row>
    <row r="255" spans="1:17" ht="18" customHeight="1" x14ac:dyDescent="0.2">
      <c r="A255" s="76"/>
      <c r="B255" s="80"/>
      <c r="C255" s="80"/>
      <c r="D255" s="80"/>
      <c r="E255" s="71" t="s">
        <v>124</v>
      </c>
      <c r="F255" s="82"/>
      <c r="G255" s="71" t="s">
        <v>125</v>
      </c>
      <c r="H255" s="82"/>
      <c r="I255" s="71" t="s">
        <v>123</v>
      </c>
      <c r="J255" s="82"/>
      <c r="K255" s="71" t="s">
        <v>126</v>
      </c>
      <c r="L255" s="82"/>
      <c r="M255" s="71" t="s">
        <v>128</v>
      </c>
      <c r="N255" s="82"/>
      <c r="O255" s="71" t="s">
        <v>129</v>
      </c>
      <c r="P255" s="78"/>
    </row>
    <row r="256" spans="1:17" s="18" customFormat="1" ht="18" customHeight="1" x14ac:dyDescent="0.2">
      <c r="A256" s="76"/>
      <c r="B256" s="80"/>
      <c r="C256" s="80"/>
      <c r="D256" s="80"/>
      <c r="E256" s="72"/>
      <c r="F256" s="83"/>
      <c r="G256" s="72"/>
      <c r="H256" s="83"/>
      <c r="I256" s="72"/>
      <c r="J256" s="83"/>
      <c r="K256" s="72"/>
      <c r="L256" s="83"/>
      <c r="M256" s="72"/>
      <c r="N256" s="83"/>
      <c r="O256" s="72"/>
      <c r="P256" s="79"/>
      <c r="Q256" s="41"/>
    </row>
    <row r="257" spans="1:17" s="18" customFormat="1" ht="18" customHeight="1" x14ac:dyDescent="0.2">
      <c r="A257" s="76"/>
      <c r="B257" s="80"/>
      <c r="C257" s="80"/>
      <c r="D257" s="80"/>
      <c r="E257" s="69" t="s">
        <v>3</v>
      </c>
      <c r="F257" s="69" t="s">
        <v>4</v>
      </c>
      <c r="G257" s="69" t="s">
        <v>5</v>
      </c>
      <c r="H257" s="69" t="s">
        <v>6</v>
      </c>
      <c r="I257" s="69" t="s">
        <v>7</v>
      </c>
      <c r="J257" s="69" t="s">
        <v>8</v>
      </c>
      <c r="K257" s="69" t="s">
        <v>9</v>
      </c>
      <c r="L257" s="69" t="s">
        <v>29</v>
      </c>
      <c r="M257" s="69" t="s">
        <v>30</v>
      </c>
      <c r="N257" s="69" t="s">
        <v>31</v>
      </c>
      <c r="O257" s="69" t="s">
        <v>9</v>
      </c>
      <c r="P257" s="71" t="s">
        <v>32</v>
      </c>
      <c r="Q257" s="41"/>
    </row>
    <row r="258" spans="1:17" s="18" customFormat="1" ht="18" customHeight="1" x14ac:dyDescent="0.2">
      <c r="A258" s="77"/>
      <c r="B258" s="70"/>
      <c r="C258" s="70"/>
      <c r="D258" s="70"/>
      <c r="E258" s="70"/>
      <c r="F258" s="70"/>
      <c r="G258" s="70"/>
      <c r="H258" s="70"/>
      <c r="I258" s="70"/>
      <c r="J258" s="70"/>
      <c r="K258" s="70"/>
      <c r="L258" s="70"/>
      <c r="M258" s="70"/>
      <c r="N258" s="70"/>
      <c r="O258" s="70"/>
      <c r="P258" s="72"/>
      <c r="Q258" s="41"/>
    </row>
    <row r="259" spans="1:17" s="18" customFormat="1" ht="15" customHeight="1" x14ac:dyDescent="0.2">
      <c r="A259" s="19"/>
      <c r="B259" s="66"/>
      <c r="C259" s="66"/>
      <c r="D259" s="66"/>
      <c r="E259" s="66"/>
      <c r="F259" s="66"/>
      <c r="G259" s="66"/>
      <c r="H259" s="66"/>
      <c r="I259" s="66"/>
      <c r="J259" s="66"/>
      <c r="K259" s="66"/>
      <c r="L259" s="66"/>
      <c r="M259" s="66"/>
      <c r="N259" s="66"/>
      <c r="O259" s="66"/>
      <c r="P259" s="45"/>
      <c r="Q259" s="41"/>
    </row>
    <row r="260" spans="1:17" s="18" customFormat="1" ht="15.75" customHeight="1" x14ac:dyDescent="0.2">
      <c r="A260" s="15" t="s">
        <v>181</v>
      </c>
      <c r="B260" s="66"/>
      <c r="C260" s="66"/>
      <c r="D260" s="66"/>
      <c r="E260" s="66"/>
      <c r="F260" s="66"/>
      <c r="G260" s="66"/>
      <c r="H260" s="66"/>
      <c r="I260" s="66"/>
      <c r="J260" s="66"/>
      <c r="K260" s="66"/>
      <c r="L260" s="66"/>
      <c r="M260" s="66"/>
      <c r="N260" s="66"/>
      <c r="O260" s="66"/>
      <c r="P260" s="45"/>
      <c r="Q260" s="41"/>
    </row>
    <row r="261" spans="1:17" s="18" customFormat="1" ht="15.75" customHeight="1" x14ac:dyDescent="0.2">
      <c r="A261" s="15" t="s">
        <v>180</v>
      </c>
      <c r="B261" s="66"/>
      <c r="C261" s="66"/>
      <c r="D261" s="66"/>
      <c r="E261" s="66"/>
      <c r="F261" s="66"/>
      <c r="G261" s="66"/>
      <c r="H261" s="66"/>
      <c r="I261" s="66"/>
      <c r="J261" s="66"/>
      <c r="K261" s="66"/>
      <c r="L261" s="66"/>
      <c r="M261" s="66"/>
      <c r="N261" s="66"/>
      <c r="O261" s="66"/>
      <c r="P261" s="45"/>
      <c r="Q261" s="41"/>
    </row>
    <row r="262" spans="1:17" s="18" customFormat="1" ht="15.75" customHeight="1" x14ac:dyDescent="0.2">
      <c r="A262" s="19"/>
      <c r="B262" s="66"/>
      <c r="C262" s="66"/>
      <c r="D262" s="66"/>
      <c r="E262" s="66"/>
      <c r="F262" s="66"/>
      <c r="G262" s="66"/>
      <c r="H262" s="66"/>
      <c r="I262" s="66"/>
      <c r="J262" s="66"/>
      <c r="K262" s="66"/>
      <c r="L262" s="66"/>
      <c r="M262" s="66"/>
      <c r="N262" s="66"/>
      <c r="O262" s="66"/>
      <c r="P262" s="45"/>
      <c r="Q262" s="41"/>
    </row>
    <row r="263" spans="1:17" ht="15.75" customHeight="1" x14ac:dyDescent="0.2">
      <c r="A263" s="15" t="s">
        <v>17</v>
      </c>
      <c r="B263" s="2">
        <f t="shared" si="150"/>
        <v>2005</v>
      </c>
      <c r="C263" s="2">
        <f t="shared" si="151"/>
        <v>891</v>
      </c>
      <c r="D263" s="2">
        <f t="shared" si="152"/>
        <v>1114</v>
      </c>
      <c r="E263" s="2">
        <v>217</v>
      </c>
      <c r="F263" s="2">
        <v>232</v>
      </c>
      <c r="G263" s="2">
        <v>181</v>
      </c>
      <c r="H263" s="2">
        <v>189</v>
      </c>
      <c r="I263" s="2">
        <v>159</v>
      </c>
      <c r="J263" s="2">
        <v>200</v>
      </c>
      <c r="K263" s="1">
        <v>118</v>
      </c>
      <c r="L263" s="1">
        <v>188</v>
      </c>
      <c r="M263" s="1">
        <v>108</v>
      </c>
      <c r="N263" s="1">
        <v>152</v>
      </c>
      <c r="O263" s="1">
        <v>108</v>
      </c>
      <c r="P263" s="43">
        <v>153</v>
      </c>
    </row>
    <row r="264" spans="1:17" ht="15.75" customHeight="1" x14ac:dyDescent="0.2">
      <c r="A264" s="15" t="s">
        <v>105</v>
      </c>
      <c r="B264" s="2">
        <f t="shared" si="150"/>
        <v>15284</v>
      </c>
      <c r="C264" s="2">
        <f t="shared" si="151"/>
        <v>7216</v>
      </c>
      <c r="D264" s="2">
        <f t="shared" si="152"/>
        <v>8068</v>
      </c>
      <c r="E264" s="2">
        <v>1753</v>
      </c>
      <c r="F264" s="2">
        <v>1703</v>
      </c>
      <c r="G264" s="2">
        <v>1257</v>
      </c>
      <c r="H264" s="2">
        <v>1390</v>
      </c>
      <c r="I264" s="2">
        <v>1123</v>
      </c>
      <c r="J264" s="2">
        <v>1295</v>
      </c>
      <c r="K264" s="1">
        <v>1215</v>
      </c>
      <c r="L264" s="1">
        <v>1394</v>
      </c>
      <c r="M264" s="1">
        <v>1000</v>
      </c>
      <c r="N264" s="1">
        <v>1211</v>
      </c>
      <c r="O264" s="1">
        <v>868</v>
      </c>
      <c r="P264" s="43">
        <v>1075</v>
      </c>
    </row>
    <row r="265" spans="1:17" ht="15.75" customHeight="1" x14ac:dyDescent="0.2">
      <c r="A265" s="15" t="s">
        <v>106</v>
      </c>
      <c r="B265" s="2">
        <f t="shared" si="150"/>
        <v>1559</v>
      </c>
      <c r="C265" s="2">
        <f t="shared" si="151"/>
        <v>712</v>
      </c>
      <c r="D265" s="2">
        <f t="shared" si="152"/>
        <v>847</v>
      </c>
      <c r="E265" s="2">
        <v>195</v>
      </c>
      <c r="F265" s="2">
        <v>182</v>
      </c>
      <c r="G265" s="2">
        <v>194</v>
      </c>
      <c r="H265" s="2">
        <v>179</v>
      </c>
      <c r="I265" s="2">
        <v>145</v>
      </c>
      <c r="J265" s="2">
        <v>154</v>
      </c>
      <c r="K265" s="1">
        <v>67</v>
      </c>
      <c r="L265" s="1">
        <v>150</v>
      </c>
      <c r="M265" s="1">
        <v>62</v>
      </c>
      <c r="N265" s="1">
        <v>103</v>
      </c>
      <c r="O265" s="1">
        <v>49</v>
      </c>
      <c r="P265" s="43">
        <v>79</v>
      </c>
    </row>
    <row r="266" spans="1:17" ht="15.75" customHeight="1" x14ac:dyDescent="0.2">
      <c r="A266" s="15"/>
      <c r="B266" s="1"/>
      <c r="C266" s="1"/>
      <c r="D266" s="1"/>
      <c r="E266" s="2"/>
      <c r="F266" s="2"/>
      <c r="G266" s="2"/>
      <c r="H266" s="16"/>
      <c r="I266" s="12"/>
      <c r="J266" s="12"/>
      <c r="K266" s="1"/>
      <c r="L266" s="1"/>
      <c r="M266" s="1"/>
      <c r="N266" s="1"/>
      <c r="O266" s="1"/>
      <c r="P266" s="43"/>
    </row>
    <row r="267" spans="1:17" ht="15.75" customHeight="1" x14ac:dyDescent="0.2">
      <c r="A267" s="15" t="s">
        <v>156</v>
      </c>
      <c r="B267" s="7">
        <f>SUM(B269:B280)</f>
        <v>22100</v>
      </c>
      <c r="C267" s="7">
        <f t="shared" ref="C267:P267" si="153">SUM(C269:C280)</f>
        <v>11005</v>
      </c>
      <c r="D267" s="7">
        <f t="shared" si="153"/>
        <v>11095</v>
      </c>
      <c r="E267" s="7">
        <f t="shared" si="153"/>
        <v>2362</v>
      </c>
      <c r="F267" s="7">
        <f t="shared" si="153"/>
        <v>2100</v>
      </c>
      <c r="G267" s="7">
        <f t="shared" si="153"/>
        <v>2244</v>
      </c>
      <c r="H267" s="7">
        <f t="shared" si="153"/>
        <v>2081</v>
      </c>
      <c r="I267" s="7">
        <f t="shared" si="153"/>
        <v>1975</v>
      </c>
      <c r="J267" s="7">
        <f t="shared" si="153"/>
        <v>2011</v>
      </c>
      <c r="K267" s="7">
        <f t="shared" si="153"/>
        <v>1745</v>
      </c>
      <c r="L267" s="7">
        <f t="shared" si="153"/>
        <v>1818</v>
      </c>
      <c r="M267" s="7">
        <f t="shared" si="153"/>
        <v>1407</v>
      </c>
      <c r="N267" s="7">
        <f t="shared" si="153"/>
        <v>1624</v>
      </c>
      <c r="O267" s="7">
        <f t="shared" si="153"/>
        <v>1272</v>
      </c>
      <c r="P267" s="48">
        <f t="shared" si="153"/>
        <v>1461</v>
      </c>
    </row>
    <row r="268" spans="1:17" ht="15.75" customHeight="1" x14ac:dyDescent="0.2">
      <c r="A268" s="15"/>
      <c r="B268" s="1"/>
      <c r="C268" s="1"/>
      <c r="D268" s="1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15"/>
    </row>
    <row r="269" spans="1:17" ht="15.75" customHeight="1" x14ac:dyDescent="0.2">
      <c r="A269" s="15" t="s">
        <v>20</v>
      </c>
      <c r="B269" s="2">
        <f t="shared" ref="B269" si="154">SUM(C269:D269)</f>
        <v>467</v>
      </c>
      <c r="C269" s="2">
        <f>SUM(E269,G269,I269,K269,M269,O269)</f>
        <v>237</v>
      </c>
      <c r="D269" s="2">
        <f>SUM(F269,H269,J269,L269,N269,P269)</f>
        <v>230</v>
      </c>
      <c r="E269" s="2">
        <v>86</v>
      </c>
      <c r="F269" s="2">
        <v>83</v>
      </c>
      <c r="G269" s="2">
        <v>86</v>
      </c>
      <c r="H269" s="2">
        <v>73</v>
      </c>
      <c r="I269" s="2">
        <v>65</v>
      </c>
      <c r="J269" s="2">
        <v>74</v>
      </c>
      <c r="K269" s="12" t="s">
        <v>173</v>
      </c>
      <c r="L269" s="12" t="s">
        <v>173</v>
      </c>
      <c r="M269" s="12" t="s">
        <v>173</v>
      </c>
      <c r="N269" s="12" t="s">
        <v>173</v>
      </c>
      <c r="O269" s="12" t="s">
        <v>173</v>
      </c>
      <c r="P269" s="52" t="s">
        <v>173</v>
      </c>
    </row>
    <row r="270" spans="1:17" ht="15.75" customHeight="1" x14ac:dyDescent="0.2">
      <c r="A270" s="15" t="s">
        <v>21</v>
      </c>
      <c r="B270" s="2">
        <f t="shared" ref="B270:B280" si="155">SUM(C270:D270)</f>
        <v>817</v>
      </c>
      <c r="C270" s="2">
        <f t="shared" ref="C270:C280" si="156">SUM(E270,G270,I270,K270,M270,O270)</f>
        <v>408</v>
      </c>
      <c r="D270" s="2">
        <f t="shared" ref="D270:D280" si="157">SUM(F270,H270,J270,L270,N270,P270)</f>
        <v>409</v>
      </c>
      <c r="E270" s="2">
        <v>103</v>
      </c>
      <c r="F270" s="2">
        <v>115</v>
      </c>
      <c r="G270" s="2">
        <v>125</v>
      </c>
      <c r="H270" s="2">
        <v>101</v>
      </c>
      <c r="I270" s="2">
        <v>97</v>
      </c>
      <c r="J270" s="2">
        <v>109</v>
      </c>
      <c r="K270" s="1">
        <v>39</v>
      </c>
      <c r="L270" s="1">
        <v>28</v>
      </c>
      <c r="M270" s="1">
        <v>24</v>
      </c>
      <c r="N270" s="1">
        <v>32</v>
      </c>
      <c r="O270" s="1">
        <v>20</v>
      </c>
      <c r="P270" s="43">
        <v>24</v>
      </c>
    </row>
    <row r="271" spans="1:17" ht="15.75" customHeight="1" x14ac:dyDescent="0.2">
      <c r="A271" s="15" t="s">
        <v>22</v>
      </c>
      <c r="B271" s="2">
        <f t="shared" si="155"/>
        <v>1454</v>
      </c>
      <c r="C271" s="2">
        <f t="shared" si="156"/>
        <v>714</v>
      </c>
      <c r="D271" s="2">
        <f t="shared" si="157"/>
        <v>740</v>
      </c>
      <c r="E271" s="2">
        <v>186</v>
      </c>
      <c r="F271" s="2">
        <v>184</v>
      </c>
      <c r="G271" s="2">
        <v>201</v>
      </c>
      <c r="H271" s="2">
        <v>191</v>
      </c>
      <c r="I271" s="2">
        <v>184</v>
      </c>
      <c r="J271" s="2">
        <v>185</v>
      </c>
      <c r="K271" s="1">
        <v>62</v>
      </c>
      <c r="L271" s="1">
        <v>76</v>
      </c>
      <c r="M271" s="1">
        <v>40</v>
      </c>
      <c r="N271" s="1">
        <v>58</v>
      </c>
      <c r="O271" s="1">
        <v>41</v>
      </c>
      <c r="P271" s="43">
        <v>46</v>
      </c>
    </row>
    <row r="272" spans="1:17" ht="15.75" customHeight="1" x14ac:dyDescent="0.2">
      <c r="A272" s="15" t="s">
        <v>23</v>
      </c>
      <c r="B272" s="2">
        <f t="shared" si="155"/>
        <v>689</v>
      </c>
      <c r="C272" s="2">
        <f t="shared" si="156"/>
        <v>355</v>
      </c>
      <c r="D272" s="2">
        <f t="shared" si="157"/>
        <v>334</v>
      </c>
      <c r="E272" s="2">
        <v>105</v>
      </c>
      <c r="F272" s="2">
        <v>84</v>
      </c>
      <c r="G272" s="2">
        <v>109</v>
      </c>
      <c r="H272" s="2">
        <v>84</v>
      </c>
      <c r="I272" s="2">
        <v>102</v>
      </c>
      <c r="J272" s="2">
        <v>105</v>
      </c>
      <c r="K272" s="1">
        <v>19</v>
      </c>
      <c r="L272" s="1">
        <v>27</v>
      </c>
      <c r="M272" s="1">
        <v>13</v>
      </c>
      <c r="N272" s="1">
        <v>18</v>
      </c>
      <c r="O272" s="1">
        <v>7</v>
      </c>
      <c r="P272" s="43">
        <v>16</v>
      </c>
    </row>
    <row r="273" spans="1:16" ht="15.75" customHeight="1" x14ac:dyDescent="0.2">
      <c r="A273" s="15" t="s">
        <v>24</v>
      </c>
      <c r="B273" s="2">
        <f t="shared" si="155"/>
        <v>1515</v>
      </c>
      <c r="C273" s="2">
        <f t="shared" si="156"/>
        <v>845</v>
      </c>
      <c r="D273" s="2">
        <f t="shared" si="157"/>
        <v>670</v>
      </c>
      <c r="E273" s="2">
        <v>200</v>
      </c>
      <c r="F273" s="2">
        <v>147</v>
      </c>
      <c r="G273" s="2">
        <v>196</v>
      </c>
      <c r="H273" s="2">
        <v>164</v>
      </c>
      <c r="I273" s="2">
        <v>172</v>
      </c>
      <c r="J273" s="2">
        <v>177</v>
      </c>
      <c r="K273" s="1">
        <v>120</v>
      </c>
      <c r="L273" s="1">
        <v>63</v>
      </c>
      <c r="M273" s="1">
        <v>88</v>
      </c>
      <c r="N273" s="1">
        <v>58</v>
      </c>
      <c r="O273" s="1">
        <v>69</v>
      </c>
      <c r="P273" s="43">
        <v>61</v>
      </c>
    </row>
    <row r="274" spans="1:16" ht="15.75" customHeight="1" x14ac:dyDescent="0.2">
      <c r="A274" s="15" t="s">
        <v>115</v>
      </c>
      <c r="B274" s="2">
        <f t="shared" si="155"/>
        <v>275</v>
      </c>
      <c r="C274" s="2">
        <f t="shared" si="156"/>
        <v>157</v>
      </c>
      <c r="D274" s="2">
        <f t="shared" si="157"/>
        <v>118</v>
      </c>
      <c r="E274" s="2">
        <v>66</v>
      </c>
      <c r="F274" s="2">
        <v>47</v>
      </c>
      <c r="G274" s="2">
        <v>48</v>
      </c>
      <c r="H274" s="2">
        <v>36</v>
      </c>
      <c r="I274" s="2">
        <v>43</v>
      </c>
      <c r="J274" s="2">
        <v>35</v>
      </c>
      <c r="K274" s="12" t="s">
        <v>173</v>
      </c>
      <c r="L274" s="12" t="s">
        <v>173</v>
      </c>
      <c r="M274" s="12" t="s">
        <v>173</v>
      </c>
      <c r="N274" s="12" t="s">
        <v>173</v>
      </c>
      <c r="O274" s="12" t="s">
        <v>173</v>
      </c>
      <c r="P274" s="52" t="s">
        <v>173</v>
      </c>
    </row>
    <row r="275" spans="1:16" ht="15.75" customHeight="1" x14ac:dyDescent="0.2">
      <c r="A275" s="15" t="s">
        <v>108</v>
      </c>
      <c r="B275" s="2">
        <f t="shared" si="155"/>
        <v>326</v>
      </c>
      <c r="C275" s="2">
        <f t="shared" si="156"/>
        <v>170</v>
      </c>
      <c r="D275" s="2">
        <f t="shared" si="157"/>
        <v>156</v>
      </c>
      <c r="E275" s="2">
        <v>50</v>
      </c>
      <c r="F275" s="2">
        <v>34</v>
      </c>
      <c r="G275" s="2">
        <v>48</v>
      </c>
      <c r="H275" s="2">
        <v>44</v>
      </c>
      <c r="I275" s="2">
        <v>40</v>
      </c>
      <c r="J275" s="2">
        <v>29</v>
      </c>
      <c r="K275" s="1">
        <v>16</v>
      </c>
      <c r="L275" s="1">
        <v>18</v>
      </c>
      <c r="M275" s="1">
        <v>6</v>
      </c>
      <c r="N275" s="1">
        <v>14</v>
      </c>
      <c r="O275" s="1">
        <v>10</v>
      </c>
      <c r="P275" s="43">
        <v>17</v>
      </c>
    </row>
    <row r="276" spans="1:16" ht="15.75" customHeight="1" x14ac:dyDescent="0.2">
      <c r="A276" s="15" t="s">
        <v>25</v>
      </c>
      <c r="B276" s="2">
        <f t="shared" si="155"/>
        <v>396</v>
      </c>
      <c r="C276" s="2">
        <f t="shared" si="156"/>
        <v>247</v>
      </c>
      <c r="D276" s="2">
        <f t="shared" si="157"/>
        <v>149</v>
      </c>
      <c r="E276" s="2">
        <v>33</v>
      </c>
      <c r="F276" s="2">
        <v>39</v>
      </c>
      <c r="G276" s="12">
        <v>54</v>
      </c>
      <c r="H276" s="12">
        <v>29</v>
      </c>
      <c r="I276" s="12">
        <v>32</v>
      </c>
      <c r="J276" s="12">
        <v>28</v>
      </c>
      <c r="K276" s="1">
        <v>49</v>
      </c>
      <c r="L276" s="1">
        <v>20</v>
      </c>
      <c r="M276" s="1">
        <v>52</v>
      </c>
      <c r="N276" s="1">
        <v>23</v>
      </c>
      <c r="O276" s="1">
        <v>27</v>
      </c>
      <c r="P276" s="43">
        <v>10</v>
      </c>
    </row>
    <row r="277" spans="1:16" ht="15.75" customHeight="1" x14ac:dyDescent="0.2">
      <c r="A277" s="15" t="s">
        <v>26</v>
      </c>
      <c r="B277" s="2">
        <f t="shared" si="155"/>
        <v>1034</v>
      </c>
      <c r="C277" s="2">
        <f t="shared" si="156"/>
        <v>495</v>
      </c>
      <c r="D277" s="2">
        <f t="shared" si="157"/>
        <v>539</v>
      </c>
      <c r="E277" s="2">
        <v>132</v>
      </c>
      <c r="F277" s="2">
        <v>125</v>
      </c>
      <c r="G277" s="2">
        <v>125</v>
      </c>
      <c r="H277" s="2">
        <v>134</v>
      </c>
      <c r="I277" s="2">
        <v>121</v>
      </c>
      <c r="J277" s="2">
        <v>117</v>
      </c>
      <c r="K277" s="1">
        <v>49</v>
      </c>
      <c r="L277" s="1">
        <v>61</v>
      </c>
      <c r="M277" s="1">
        <v>37</v>
      </c>
      <c r="N277" s="1">
        <v>54</v>
      </c>
      <c r="O277" s="1">
        <v>31</v>
      </c>
      <c r="P277" s="43">
        <v>48</v>
      </c>
    </row>
    <row r="278" spans="1:16" ht="15.75" customHeight="1" x14ac:dyDescent="0.2">
      <c r="A278" s="15" t="s">
        <v>120</v>
      </c>
      <c r="B278" s="2">
        <f t="shared" si="155"/>
        <v>1219</v>
      </c>
      <c r="C278" s="2">
        <f t="shared" si="156"/>
        <v>651</v>
      </c>
      <c r="D278" s="2">
        <f t="shared" si="157"/>
        <v>568</v>
      </c>
      <c r="E278" s="2">
        <v>192</v>
      </c>
      <c r="F278" s="2">
        <v>174</v>
      </c>
      <c r="G278" s="2">
        <v>186</v>
      </c>
      <c r="H278" s="2">
        <v>169</v>
      </c>
      <c r="I278" s="2">
        <v>154</v>
      </c>
      <c r="J278" s="2">
        <v>146</v>
      </c>
      <c r="K278" s="1">
        <v>47</v>
      </c>
      <c r="L278" s="1">
        <v>33</v>
      </c>
      <c r="M278" s="1">
        <v>35</v>
      </c>
      <c r="N278" s="1">
        <v>28</v>
      </c>
      <c r="O278" s="1">
        <v>37</v>
      </c>
      <c r="P278" s="43">
        <v>18</v>
      </c>
    </row>
    <row r="279" spans="1:16" ht="15.75" customHeight="1" x14ac:dyDescent="0.2">
      <c r="A279" s="15" t="s">
        <v>27</v>
      </c>
      <c r="B279" s="2">
        <f t="shared" si="155"/>
        <v>11136</v>
      </c>
      <c r="C279" s="2">
        <f t="shared" si="156"/>
        <v>5391</v>
      </c>
      <c r="D279" s="2">
        <f t="shared" si="157"/>
        <v>5745</v>
      </c>
      <c r="E279" s="2">
        <v>900</v>
      </c>
      <c r="F279" s="2">
        <v>784</v>
      </c>
      <c r="G279" s="2">
        <v>772</v>
      </c>
      <c r="H279" s="2">
        <v>763</v>
      </c>
      <c r="I279" s="2">
        <v>710</v>
      </c>
      <c r="J279" s="2">
        <v>734</v>
      </c>
      <c r="K279" s="1">
        <v>1141</v>
      </c>
      <c r="L279" s="1">
        <v>1267</v>
      </c>
      <c r="M279" s="1">
        <v>967</v>
      </c>
      <c r="N279" s="1">
        <v>1149</v>
      </c>
      <c r="O279" s="1">
        <v>901</v>
      </c>
      <c r="P279" s="43">
        <v>1048</v>
      </c>
    </row>
    <row r="280" spans="1:16" ht="15.75" customHeight="1" x14ac:dyDescent="0.2">
      <c r="A280" s="15" t="s">
        <v>109</v>
      </c>
      <c r="B280" s="2">
        <f t="shared" si="155"/>
        <v>2772</v>
      </c>
      <c r="C280" s="2">
        <f t="shared" si="156"/>
        <v>1335</v>
      </c>
      <c r="D280" s="2">
        <f t="shared" si="157"/>
        <v>1437</v>
      </c>
      <c r="E280" s="2">
        <v>309</v>
      </c>
      <c r="F280" s="2">
        <v>284</v>
      </c>
      <c r="G280" s="2">
        <v>294</v>
      </c>
      <c r="H280" s="2">
        <v>293</v>
      </c>
      <c r="I280" s="2">
        <v>255</v>
      </c>
      <c r="J280" s="2">
        <v>272</v>
      </c>
      <c r="K280" s="1">
        <v>203</v>
      </c>
      <c r="L280" s="1">
        <v>225</v>
      </c>
      <c r="M280" s="1">
        <v>145</v>
      </c>
      <c r="N280" s="1">
        <v>190</v>
      </c>
      <c r="O280" s="1">
        <v>129</v>
      </c>
      <c r="P280" s="43">
        <v>173</v>
      </c>
    </row>
    <row r="281" spans="1:16" ht="15.75" customHeight="1" x14ac:dyDescent="0.2">
      <c r="A281" s="15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20"/>
    </row>
    <row r="282" spans="1:16" ht="16.5" customHeight="1" x14ac:dyDescent="0.2">
      <c r="A282" s="15" t="s">
        <v>170</v>
      </c>
      <c r="B282" s="2">
        <f t="shared" ref="B282" si="158">SUM(C282:D282)</f>
        <v>2809</v>
      </c>
      <c r="C282" s="2">
        <f>SUM(E282,G282,I282,K282,M282,O282)</f>
        <v>1488</v>
      </c>
      <c r="D282" s="2">
        <f>SUM(F282,H282,J282,L282,N282,P282)</f>
        <v>1321</v>
      </c>
      <c r="E282" s="1">
        <v>449</v>
      </c>
      <c r="F282" s="1">
        <v>394</v>
      </c>
      <c r="G282" s="1">
        <v>367</v>
      </c>
      <c r="H282" s="1">
        <v>328</v>
      </c>
      <c r="I282" s="1">
        <v>315</v>
      </c>
      <c r="J282" s="1">
        <v>325</v>
      </c>
      <c r="K282" s="1">
        <v>168</v>
      </c>
      <c r="L282" s="1">
        <v>128</v>
      </c>
      <c r="M282" s="1">
        <v>97</v>
      </c>
      <c r="N282" s="1">
        <v>82</v>
      </c>
      <c r="O282" s="1">
        <v>92</v>
      </c>
      <c r="P282" s="43">
        <v>64</v>
      </c>
    </row>
    <row r="283" spans="1:16" ht="15.75" customHeight="1" x14ac:dyDescent="0.2">
      <c r="A283" s="19"/>
      <c r="B283" s="64"/>
      <c r="C283" s="64"/>
      <c r="D283" s="64"/>
      <c r="E283" s="64"/>
      <c r="F283" s="64"/>
      <c r="G283" s="64"/>
      <c r="H283" s="64"/>
      <c r="I283" s="64"/>
      <c r="J283" s="64"/>
      <c r="K283" s="64"/>
      <c r="L283" s="64"/>
      <c r="M283" s="64"/>
      <c r="N283" s="64"/>
      <c r="O283" s="64"/>
      <c r="P283" s="45"/>
    </row>
    <row r="284" spans="1:16" ht="16.5" customHeight="1" x14ac:dyDescent="0.2">
      <c r="A284" s="15" t="s">
        <v>158</v>
      </c>
      <c r="B284" s="7">
        <f>SUM(B286:B287)</f>
        <v>1019</v>
      </c>
      <c r="C284" s="7">
        <f t="shared" ref="C284:P284" si="159">SUM(C286:C287)</f>
        <v>558</v>
      </c>
      <c r="D284" s="7">
        <f t="shared" si="159"/>
        <v>461</v>
      </c>
      <c r="E284" s="7">
        <f t="shared" si="159"/>
        <v>163</v>
      </c>
      <c r="F284" s="7">
        <f t="shared" si="159"/>
        <v>144</v>
      </c>
      <c r="G284" s="7">
        <f t="shared" si="159"/>
        <v>166</v>
      </c>
      <c r="H284" s="7">
        <f t="shared" si="159"/>
        <v>129</v>
      </c>
      <c r="I284" s="7">
        <f t="shared" si="159"/>
        <v>118</v>
      </c>
      <c r="J284" s="7">
        <f t="shared" si="159"/>
        <v>95</v>
      </c>
      <c r="K284" s="7">
        <f t="shared" si="159"/>
        <v>48</v>
      </c>
      <c r="L284" s="7">
        <f t="shared" si="159"/>
        <v>36</v>
      </c>
      <c r="M284" s="7">
        <f t="shared" si="159"/>
        <v>38</v>
      </c>
      <c r="N284" s="7">
        <f t="shared" si="159"/>
        <v>29</v>
      </c>
      <c r="O284" s="7">
        <f t="shared" si="159"/>
        <v>25</v>
      </c>
      <c r="P284" s="48">
        <f t="shared" si="159"/>
        <v>28</v>
      </c>
    </row>
    <row r="285" spans="1:16" ht="15.75" customHeight="1" x14ac:dyDescent="0.2">
      <c r="A285" s="15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20"/>
    </row>
    <row r="286" spans="1:16" ht="15.75" customHeight="1" x14ac:dyDescent="0.2">
      <c r="A286" s="15" t="s">
        <v>131</v>
      </c>
      <c r="B286" s="2">
        <f t="shared" ref="B286:B287" si="160">SUM(C286:D286)</f>
        <v>733</v>
      </c>
      <c r="C286" s="2">
        <f>SUM(E286,G286,I286,K286,M286,O286)</f>
        <v>400</v>
      </c>
      <c r="D286" s="2">
        <f>SUM(F286,H286,J286,L286,N286,P286)</f>
        <v>333</v>
      </c>
      <c r="E286" s="2">
        <v>121</v>
      </c>
      <c r="F286" s="2">
        <v>115</v>
      </c>
      <c r="G286" s="2">
        <v>135</v>
      </c>
      <c r="H286" s="2">
        <v>99</v>
      </c>
      <c r="I286" s="16">
        <v>103</v>
      </c>
      <c r="J286" s="16">
        <v>86</v>
      </c>
      <c r="K286" s="1">
        <v>17</v>
      </c>
      <c r="L286" s="1">
        <v>12</v>
      </c>
      <c r="M286" s="1">
        <v>18</v>
      </c>
      <c r="N286" s="1">
        <v>11</v>
      </c>
      <c r="O286" s="1">
        <v>6</v>
      </c>
      <c r="P286" s="43">
        <v>10</v>
      </c>
    </row>
    <row r="287" spans="1:16" ht="15.75" customHeight="1" x14ac:dyDescent="0.2">
      <c r="A287" s="15" t="s">
        <v>132</v>
      </c>
      <c r="B287" s="2">
        <f t="shared" si="160"/>
        <v>286</v>
      </c>
      <c r="C287" s="2">
        <f t="shared" ref="C287" si="161">SUM(E287,G287,I287,K287,M287,O287)</f>
        <v>158</v>
      </c>
      <c r="D287" s="2">
        <f t="shared" ref="D287" si="162">SUM(F287,H287,J287,L287,N287,P287)</f>
        <v>128</v>
      </c>
      <c r="E287" s="16">
        <v>42</v>
      </c>
      <c r="F287" s="16">
        <v>29</v>
      </c>
      <c r="G287" s="16">
        <v>31</v>
      </c>
      <c r="H287" s="16">
        <v>30</v>
      </c>
      <c r="I287" s="16">
        <v>15</v>
      </c>
      <c r="J287" s="16">
        <v>9</v>
      </c>
      <c r="K287" s="1">
        <v>31</v>
      </c>
      <c r="L287" s="1">
        <v>24</v>
      </c>
      <c r="M287" s="1">
        <v>20</v>
      </c>
      <c r="N287" s="1">
        <v>18</v>
      </c>
      <c r="O287" s="1">
        <v>19</v>
      </c>
      <c r="P287" s="43">
        <v>18</v>
      </c>
    </row>
    <row r="288" spans="1:16" ht="15.75" customHeight="1" x14ac:dyDescent="0.2">
      <c r="A288" s="15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24"/>
    </row>
    <row r="289" spans="1:16" ht="15.75" customHeight="1" x14ac:dyDescent="0.2">
      <c r="A289" s="15" t="s">
        <v>159</v>
      </c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</row>
    <row r="290" spans="1:16" ht="15.75" customHeight="1" x14ac:dyDescent="0.2">
      <c r="A290" s="15" t="s">
        <v>161</v>
      </c>
      <c r="B290" s="7">
        <f t="shared" ref="B290:P290" si="163">SUM(B292:B299)</f>
        <v>19742</v>
      </c>
      <c r="C290" s="7">
        <f t="shared" si="163"/>
        <v>11356</v>
      </c>
      <c r="D290" s="7">
        <f t="shared" si="163"/>
        <v>8386</v>
      </c>
      <c r="E290" s="7">
        <f t="shared" si="163"/>
        <v>3368</v>
      </c>
      <c r="F290" s="7">
        <f t="shared" si="163"/>
        <v>2612</v>
      </c>
      <c r="G290" s="7">
        <f t="shared" si="163"/>
        <v>2833</v>
      </c>
      <c r="H290" s="7">
        <f t="shared" si="163"/>
        <v>2081</v>
      </c>
      <c r="I290" s="7">
        <f t="shared" si="163"/>
        <v>2213</v>
      </c>
      <c r="J290" s="7">
        <f t="shared" si="163"/>
        <v>1786</v>
      </c>
      <c r="K290" s="7">
        <f t="shared" si="163"/>
        <v>1410</v>
      </c>
      <c r="L290" s="7">
        <f t="shared" si="163"/>
        <v>938</v>
      </c>
      <c r="M290" s="7">
        <f t="shared" si="163"/>
        <v>985</v>
      </c>
      <c r="N290" s="7">
        <f t="shared" si="163"/>
        <v>635</v>
      </c>
      <c r="O290" s="7">
        <f t="shared" si="163"/>
        <v>547</v>
      </c>
      <c r="P290" s="48">
        <f t="shared" si="163"/>
        <v>334</v>
      </c>
    </row>
    <row r="291" spans="1:16" ht="15.75" customHeight="1" x14ac:dyDescent="0.2">
      <c r="A291" s="15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24"/>
    </row>
    <row r="292" spans="1:16" ht="15.75" customHeight="1" x14ac:dyDescent="0.2">
      <c r="A292" s="15" t="s">
        <v>80</v>
      </c>
      <c r="B292" s="2">
        <f t="shared" ref="B292:B294" si="164">SUM(C292:D292)</f>
        <v>2696</v>
      </c>
      <c r="C292" s="2">
        <f>SUM(E292,G292,I292,K292,M292,O292)</f>
        <v>1640</v>
      </c>
      <c r="D292" s="2">
        <f>SUM(F292,H292,J292,L292,N292,P292)</f>
        <v>1056</v>
      </c>
      <c r="E292" s="1">
        <v>542</v>
      </c>
      <c r="F292" s="1">
        <v>373</v>
      </c>
      <c r="G292" s="1">
        <v>420</v>
      </c>
      <c r="H292" s="1">
        <v>301</v>
      </c>
      <c r="I292" s="12">
        <v>284</v>
      </c>
      <c r="J292" s="12">
        <v>212</v>
      </c>
      <c r="K292" s="1">
        <v>207</v>
      </c>
      <c r="L292" s="1">
        <v>88</v>
      </c>
      <c r="M292" s="1">
        <v>134</v>
      </c>
      <c r="N292" s="1">
        <v>63</v>
      </c>
      <c r="O292" s="1">
        <v>53</v>
      </c>
      <c r="P292" s="43">
        <v>19</v>
      </c>
    </row>
    <row r="293" spans="1:16" ht="15.75" customHeight="1" x14ac:dyDescent="0.2">
      <c r="A293" s="15" t="s">
        <v>140</v>
      </c>
      <c r="B293" s="2">
        <f t="shared" si="164"/>
        <v>1405</v>
      </c>
      <c r="C293" s="2">
        <f t="shared" ref="C293:C295" si="165">SUM(E293,G293,I293,K293,M293,O293)</f>
        <v>872</v>
      </c>
      <c r="D293" s="2">
        <f t="shared" ref="D293:D295" si="166">SUM(F293,H293,J293,L293,N293,P293)</f>
        <v>533</v>
      </c>
      <c r="E293" s="1">
        <v>305</v>
      </c>
      <c r="F293" s="1">
        <v>214</v>
      </c>
      <c r="G293" s="12">
        <v>247</v>
      </c>
      <c r="H293" s="12">
        <v>143</v>
      </c>
      <c r="I293" s="12">
        <v>185</v>
      </c>
      <c r="J293" s="12">
        <v>126</v>
      </c>
      <c r="K293" s="1">
        <v>74</v>
      </c>
      <c r="L293" s="1">
        <v>35</v>
      </c>
      <c r="M293" s="1">
        <v>61</v>
      </c>
      <c r="N293" s="1">
        <v>15</v>
      </c>
      <c r="O293" s="12" t="s">
        <v>173</v>
      </c>
      <c r="P293" s="52" t="s">
        <v>173</v>
      </c>
    </row>
    <row r="294" spans="1:16" ht="15.75" customHeight="1" x14ac:dyDescent="0.2">
      <c r="A294" s="15" t="s">
        <v>79</v>
      </c>
      <c r="B294" s="2">
        <f t="shared" si="164"/>
        <v>1895</v>
      </c>
      <c r="C294" s="2">
        <f t="shared" si="165"/>
        <v>1150</v>
      </c>
      <c r="D294" s="2">
        <f t="shared" si="166"/>
        <v>745</v>
      </c>
      <c r="E294" s="1">
        <v>356</v>
      </c>
      <c r="F294" s="1">
        <v>266</v>
      </c>
      <c r="G294" s="1">
        <v>292</v>
      </c>
      <c r="H294" s="1">
        <v>164</v>
      </c>
      <c r="I294" s="12">
        <v>205</v>
      </c>
      <c r="J294" s="12">
        <v>145</v>
      </c>
      <c r="K294" s="1">
        <v>135</v>
      </c>
      <c r="L294" s="1">
        <v>83</v>
      </c>
      <c r="M294" s="1">
        <v>110</v>
      </c>
      <c r="N294" s="1">
        <v>67</v>
      </c>
      <c r="O294" s="1">
        <v>52</v>
      </c>
      <c r="P294" s="43">
        <v>20</v>
      </c>
    </row>
    <row r="295" spans="1:16" ht="15.75" customHeight="1" x14ac:dyDescent="0.2">
      <c r="A295" s="15" t="s">
        <v>83</v>
      </c>
      <c r="B295" s="2">
        <f t="shared" ref="B295:B299" si="167">SUM(C295:D295)</f>
        <v>2450</v>
      </c>
      <c r="C295" s="2">
        <f t="shared" si="165"/>
        <v>1452</v>
      </c>
      <c r="D295" s="2">
        <f t="shared" si="166"/>
        <v>998</v>
      </c>
      <c r="E295" s="1">
        <v>399</v>
      </c>
      <c r="F295" s="1">
        <v>306</v>
      </c>
      <c r="G295" s="12">
        <v>330</v>
      </c>
      <c r="H295" s="12">
        <v>221</v>
      </c>
      <c r="I295" s="12">
        <v>291</v>
      </c>
      <c r="J295" s="12">
        <v>190</v>
      </c>
      <c r="K295" s="1">
        <v>207</v>
      </c>
      <c r="L295" s="1">
        <v>148</v>
      </c>
      <c r="M295" s="1">
        <v>148</v>
      </c>
      <c r="N295" s="1">
        <v>92</v>
      </c>
      <c r="O295" s="1">
        <v>77</v>
      </c>
      <c r="P295" s="43">
        <v>41</v>
      </c>
    </row>
    <row r="296" spans="1:16" ht="15.75" customHeight="1" x14ac:dyDescent="0.2">
      <c r="A296" s="15" t="s">
        <v>111</v>
      </c>
      <c r="B296" s="2">
        <f t="shared" si="167"/>
        <v>2282</v>
      </c>
      <c r="C296" s="2">
        <f t="shared" ref="C296:C299" si="168">SUM(E296,G296,I296,K296,M296,O296)</f>
        <v>1256</v>
      </c>
      <c r="D296" s="2">
        <f t="shared" ref="D296:D299" si="169">SUM(F296,H296,J296,L296,N296,P296)</f>
        <v>1026</v>
      </c>
      <c r="E296" s="1">
        <v>362</v>
      </c>
      <c r="F296" s="1">
        <v>316</v>
      </c>
      <c r="G296" s="1">
        <v>307</v>
      </c>
      <c r="H296" s="1">
        <v>251</v>
      </c>
      <c r="I296" s="12">
        <v>256</v>
      </c>
      <c r="J296" s="12">
        <v>223</v>
      </c>
      <c r="K296" s="1">
        <v>156</v>
      </c>
      <c r="L296" s="1">
        <v>120</v>
      </c>
      <c r="M296" s="1">
        <v>118</v>
      </c>
      <c r="N296" s="1">
        <v>92</v>
      </c>
      <c r="O296" s="1">
        <v>57</v>
      </c>
      <c r="P296" s="43">
        <v>24</v>
      </c>
    </row>
    <row r="297" spans="1:16" ht="15.75" customHeight="1" x14ac:dyDescent="0.2">
      <c r="A297" s="15" t="s">
        <v>81</v>
      </c>
      <c r="B297" s="2">
        <f t="shared" si="167"/>
        <v>5196</v>
      </c>
      <c r="C297" s="2">
        <f t="shared" si="168"/>
        <v>2930</v>
      </c>
      <c r="D297" s="2">
        <f t="shared" si="169"/>
        <v>2266</v>
      </c>
      <c r="E297" s="1">
        <v>766</v>
      </c>
      <c r="F297" s="1">
        <v>597</v>
      </c>
      <c r="G297" s="1">
        <v>742</v>
      </c>
      <c r="H297" s="1">
        <v>530</v>
      </c>
      <c r="I297" s="12">
        <v>533</v>
      </c>
      <c r="J297" s="12">
        <v>498</v>
      </c>
      <c r="K297" s="1">
        <v>429</v>
      </c>
      <c r="L297" s="1">
        <v>301</v>
      </c>
      <c r="M297" s="1">
        <v>264</v>
      </c>
      <c r="N297" s="1">
        <v>193</v>
      </c>
      <c r="O297" s="1">
        <v>196</v>
      </c>
      <c r="P297" s="43">
        <v>147</v>
      </c>
    </row>
    <row r="298" spans="1:16" ht="15.75" customHeight="1" x14ac:dyDescent="0.2">
      <c r="A298" s="15" t="s">
        <v>116</v>
      </c>
      <c r="B298" s="2">
        <f t="shared" si="167"/>
        <v>1929</v>
      </c>
      <c r="C298" s="2">
        <f t="shared" si="168"/>
        <v>1033</v>
      </c>
      <c r="D298" s="2">
        <f t="shared" si="169"/>
        <v>896</v>
      </c>
      <c r="E298" s="5">
        <v>339</v>
      </c>
      <c r="F298" s="5">
        <v>321</v>
      </c>
      <c r="G298" s="5">
        <v>262</v>
      </c>
      <c r="H298" s="5">
        <v>233</v>
      </c>
      <c r="I298" s="5">
        <v>229</v>
      </c>
      <c r="J298" s="5">
        <v>202</v>
      </c>
      <c r="K298" s="1">
        <v>86</v>
      </c>
      <c r="L298" s="1">
        <v>77</v>
      </c>
      <c r="M298" s="1">
        <v>76</v>
      </c>
      <c r="N298" s="1">
        <v>37</v>
      </c>
      <c r="O298" s="1">
        <v>41</v>
      </c>
      <c r="P298" s="43">
        <v>26</v>
      </c>
    </row>
    <row r="299" spans="1:16" ht="15.75" customHeight="1" x14ac:dyDescent="0.2">
      <c r="A299" s="15" t="s">
        <v>84</v>
      </c>
      <c r="B299" s="2">
        <f t="shared" si="167"/>
        <v>1889</v>
      </c>
      <c r="C299" s="2">
        <f t="shared" si="168"/>
        <v>1023</v>
      </c>
      <c r="D299" s="2">
        <f t="shared" si="169"/>
        <v>866</v>
      </c>
      <c r="E299" s="5">
        <v>299</v>
      </c>
      <c r="F299" s="5">
        <v>219</v>
      </c>
      <c r="G299" s="5">
        <v>233</v>
      </c>
      <c r="H299" s="5">
        <v>238</v>
      </c>
      <c r="I299" s="5">
        <v>230</v>
      </c>
      <c r="J299" s="5">
        <v>190</v>
      </c>
      <c r="K299" s="1">
        <v>116</v>
      </c>
      <c r="L299" s="1">
        <v>86</v>
      </c>
      <c r="M299" s="1">
        <v>74</v>
      </c>
      <c r="N299" s="1">
        <v>76</v>
      </c>
      <c r="O299" s="1">
        <v>71</v>
      </c>
      <c r="P299" s="43">
        <v>57</v>
      </c>
    </row>
    <row r="300" spans="1:16" ht="15.75" customHeight="1" x14ac:dyDescent="0.2">
      <c r="A300" s="15"/>
      <c r="B300" s="1"/>
      <c r="C300" s="1"/>
      <c r="D300" s="1"/>
      <c r="E300" s="1"/>
      <c r="F300" s="1"/>
      <c r="G300" s="1"/>
      <c r="H300" s="1"/>
      <c r="I300" s="12"/>
      <c r="J300" s="12"/>
      <c r="K300" s="16"/>
      <c r="L300" s="16"/>
      <c r="M300" s="16"/>
      <c r="N300" s="16"/>
      <c r="O300" s="16"/>
      <c r="P300" s="25"/>
    </row>
    <row r="301" spans="1:16" ht="16.5" customHeight="1" x14ac:dyDescent="0.2">
      <c r="A301" s="19" t="s">
        <v>166</v>
      </c>
      <c r="B301" s="10">
        <f t="shared" ref="B301:P301" si="170">SUM(B303,B319,B324,B326,B333,B338,B340,B345,B350,B357)</f>
        <v>52039</v>
      </c>
      <c r="C301" s="10">
        <f t="shared" si="170"/>
        <v>25254</v>
      </c>
      <c r="D301" s="10">
        <f t="shared" si="170"/>
        <v>26785</v>
      </c>
      <c r="E301" s="10">
        <f t="shared" si="170"/>
        <v>5328</v>
      </c>
      <c r="F301" s="10">
        <f t="shared" si="170"/>
        <v>5502</v>
      </c>
      <c r="G301" s="10">
        <f t="shared" si="170"/>
        <v>4955</v>
      </c>
      <c r="H301" s="10">
        <f t="shared" si="170"/>
        <v>5428</v>
      </c>
      <c r="I301" s="10">
        <f t="shared" si="170"/>
        <v>4641</v>
      </c>
      <c r="J301" s="10">
        <f t="shared" si="170"/>
        <v>5178</v>
      </c>
      <c r="K301" s="10">
        <f t="shared" si="170"/>
        <v>3972</v>
      </c>
      <c r="L301" s="10">
        <f t="shared" si="170"/>
        <v>3930</v>
      </c>
      <c r="M301" s="10">
        <f t="shared" si="170"/>
        <v>3270</v>
      </c>
      <c r="N301" s="10">
        <f t="shared" si="170"/>
        <v>3602</v>
      </c>
      <c r="O301" s="10">
        <f t="shared" si="170"/>
        <v>3088</v>
      </c>
      <c r="P301" s="47">
        <f t="shared" si="170"/>
        <v>3145</v>
      </c>
    </row>
    <row r="302" spans="1:16" ht="15.75" customHeight="1" x14ac:dyDescent="0.2">
      <c r="A302" s="19"/>
      <c r="B302" s="10"/>
      <c r="C302" s="11"/>
      <c r="D302" s="11"/>
      <c r="E302" s="11"/>
      <c r="F302" s="11"/>
      <c r="G302" s="11"/>
      <c r="H302" s="11"/>
      <c r="I302" s="11"/>
      <c r="J302" s="11"/>
      <c r="K302" s="2"/>
      <c r="L302" s="2"/>
      <c r="M302" s="2"/>
      <c r="N302" s="2"/>
      <c r="O302" s="2"/>
      <c r="P302" s="44"/>
    </row>
    <row r="303" spans="1:16" ht="15.75" customHeight="1" x14ac:dyDescent="0.2">
      <c r="A303" s="32" t="s">
        <v>165</v>
      </c>
      <c r="B303" s="6">
        <f>SUM(B305:B306)</f>
        <v>1032</v>
      </c>
      <c r="C303" s="6">
        <f t="shared" ref="C303:P303" si="171">SUM(C305:C306)</f>
        <v>480</v>
      </c>
      <c r="D303" s="6">
        <f t="shared" si="171"/>
        <v>552</v>
      </c>
      <c r="E303" s="6">
        <f t="shared" si="171"/>
        <v>82</v>
      </c>
      <c r="F303" s="6">
        <f t="shared" si="171"/>
        <v>117</v>
      </c>
      <c r="G303" s="6">
        <f t="shared" si="171"/>
        <v>86</v>
      </c>
      <c r="H303" s="6">
        <f t="shared" si="171"/>
        <v>83</v>
      </c>
      <c r="I303" s="6">
        <f t="shared" si="171"/>
        <v>71</v>
      </c>
      <c r="J303" s="6">
        <f t="shared" si="171"/>
        <v>81</v>
      </c>
      <c r="K303" s="6">
        <f>SUM(K305:K306)</f>
        <v>114</v>
      </c>
      <c r="L303" s="6">
        <f t="shared" si="171"/>
        <v>93</v>
      </c>
      <c r="M303" s="6">
        <f t="shared" si="171"/>
        <v>69</v>
      </c>
      <c r="N303" s="6">
        <f t="shared" si="171"/>
        <v>88</v>
      </c>
      <c r="O303" s="6">
        <f t="shared" si="171"/>
        <v>58</v>
      </c>
      <c r="P303" s="54">
        <f t="shared" si="171"/>
        <v>90</v>
      </c>
    </row>
    <row r="304" spans="1:16" ht="15.75" customHeight="1" x14ac:dyDescent="0.2">
      <c r="A304" s="32"/>
      <c r="B304" s="6"/>
      <c r="C304" s="6"/>
      <c r="D304" s="6"/>
      <c r="E304" s="6"/>
      <c r="F304" s="6"/>
      <c r="G304" s="6"/>
      <c r="H304" s="6"/>
      <c r="I304" s="6"/>
      <c r="J304" s="26"/>
      <c r="K304" s="6"/>
      <c r="L304" s="6"/>
      <c r="M304" s="6"/>
      <c r="N304" s="6"/>
      <c r="O304" s="6"/>
      <c r="P304" s="54"/>
    </row>
    <row r="305" spans="1:16" ht="15.75" customHeight="1" x14ac:dyDescent="0.2">
      <c r="A305" s="19" t="s">
        <v>172</v>
      </c>
      <c r="B305" s="2">
        <f t="shared" ref="B305" si="172">SUM(C305:D305)</f>
        <v>31</v>
      </c>
      <c r="C305" s="2">
        <f>SUM(E305,G305,I305,K305,M305,O305)</f>
        <v>18</v>
      </c>
      <c r="D305" s="2">
        <f>SUM(F305,H305,J305,L305,N305,P305)</f>
        <v>13</v>
      </c>
      <c r="E305" s="56">
        <v>7</v>
      </c>
      <c r="F305" s="56">
        <v>7</v>
      </c>
      <c r="G305" s="56">
        <v>6</v>
      </c>
      <c r="H305" s="56">
        <v>4</v>
      </c>
      <c r="I305" s="56">
        <v>5</v>
      </c>
      <c r="J305" s="57">
        <v>2</v>
      </c>
      <c r="K305" s="12" t="s">
        <v>173</v>
      </c>
      <c r="L305" s="12" t="s">
        <v>173</v>
      </c>
      <c r="M305" s="12" t="s">
        <v>173</v>
      </c>
      <c r="N305" s="12" t="s">
        <v>173</v>
      </c>
      <c r="O305" s="12" t="s">
        <v>173</v>
      </c>
      <c r="P305" s="52" t="s">
        <v>173</v>
      </c>
    </row>
    <row r="306" spans="1:16" ht="15.75" customHeight="1" x14ac:dyDescent="0.2">
      <c r="A306" s="19" t="s">
        <v>171</v>
      </c>
      <c r="B306" s="2">
        <f t="shared" ref="B306" si="173">SUM(C306:D306)</f>
        <v>1001</v>
      </c>
      <c r="C306" s="2">
        <f>SUM(E306,G306,I306,K306,M306,O306)</f>
        <v>462</v>
      </c>
      <c r="D306" s="2">
        <f>SUM(F306,H306,J306,L306,N306,P306)</f>
        <v>539</v>
      </c>
      <c r="E306" s="17">
        <v>75</v>
      </c>
      <c r="F306" s="17">
        <v>110</v>
      </c>
      <c r="G306" s="17">
        <v>80</v>
      </c>
      <c r="H306" s="17">
        <v>79</v>
      </c>
      <c r="I306" s="17">
        <v>66</v>
      </c>
      <c r="J306" s="17">
        <v>79</v>
      </c>
      <c r="K306" s="1">
        <v>114</v>
      </c>
      <c r="L306" s="1">
        <v>93</v>
      </c>
      <c r="M306" s="1">
        <v>69</v>
      </c>
      <c r="N306" s="1">
        <v>88</v>
      </c>
      <c r="O306" s="1">
        <v>58</v>
      </c>
      <c r="P306" s="43">
        <v>90</v>
      </c>
    </row>
    <row r="307" spans="1:16" ht="15.75" customHeight="1" x14ac:dyDescent="0.2">
      <c r="A307" s="73" t="s">
        <v>127</v>
      </c>
      <c r="B307" s="74"/>
      <c r="C307" s="74"/>
      <c r="D307" s="74"/>
      <c r="E307" s="74"/>
      <c r="F307" s="74"/>
      <c r="G307" s="74"/>
      <c r="H307" s="74"/>
      <c r="I307" s="74"/>
      <c r="J307" s="74"/>
      <c r="K307" s="74"/>
      <c r="L307" s="74"/>
      <c r="M307" s="74"/>
      <c r="N307" s="74"/>
      <c r="O307" s="74"/>
      <c r="P307" s="74"/>
    </row>
    <row r="308" spans="1:16" ht="15.75" customHeight="1" x14ac:dyDescent="0.2">
      <c r="A308" s="73" t="s">
        <v>177</v>
      </c>
      <c r="B308" s="74"/>
      <c r="C308" s="74"/>
      <c r="D308" s="74"/>
      <c r="E308" s="74"/>
      <c r="F308" s="74"/>
      <c r="G308" s="74"/>
      <c r="H308" s="74"/>
      <c r="I308" s="74"/>
      <c r="J308" s="74"/>
      <c r="K308" s="74"/>
      <c r="L308" s="74"/>
      <c r="M308" s="74"/>
      <c r="N308" s="74"/>
      <c r="O308" s="74"/>
      <c r="P308" s="74"/>
    </row>
    <row r="309" spans="1:16" ht="15" customHeight="1" x14ac:dyDescent="0.2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</row>
    <row r="310" spans="1:16" ht="14.25" customHeight="1" x14ac:dyDescent="0.2">
      <c r="A310" s="75" t="s">
        <v>121</v>
      </c>
      <c r="B310" s="71" t="s">
        <v>119</v>
      </c>
      <c r="C310" s="78"/>
      <c r="D310" s="78"/>
      <c r="E310" s="78"/>
      <c r="F310" s="78"/>
      <c r="G310" s="78"/>
      <c r="H310" s="78"/>
      <c r="I310" s="78"/>
      <c r="J310" s="78"/>
      <c r="K310" s="78"/>
      <c r="L310" s="78"/>
      <c r="M310" s="78"/>
      <c r="N310" s="78"/>
      <c r="O310" s="78"/>
      <c r="P310" s="78"/>
    </row>
    <row r="311" spans="1:16" ht="14.25" customHeight="1" x14ac:dyDescent="0.2">
      <c r="A311" s="76"/>
      <c r="B311" s="72"/>
      <c r="C311" s="79"/>
      <c r="D311" s="79"/>
      <c r="E311" s="79"/>
      <c r="F311" s="79"/>
      <c r="G311" s="79"/>
      <c r="H311" s="79"/>
      <c r="I311" s="79"/>
      <c r="J311" s="79"/>
      <c r="K311" s="79"/>
      <c r="L311" s="79"/>
      <c r="M311" s="79"/>
      <c r="N311" s="79"/>
      <c r="O311" s="79"/>
      <c r="P311" s="79"/>
    </row>
    <row r="312" spans="1:16" ht="14.25" customHeight="1" x14ac:dyDescent="0.2">
      <c r="A312" s="76"/>
      <c r="B312" s="69" t="s">
        <v>28</v>
      </c>
      <c r="C312" s="69" t="s">
        <v>1</v>
      </c>
      <c r="D312" s="69" t="s">
        <v>2</v>
      </c>
      <c r="E312" s="81" t="s">
        <v>122</v>
      </c>
      <c r="F312" s="78"/>
      <c r="G312" s="78"/>
      <c r="H312" s="78"/>
      <c r="I312" s="78"/>
      <c r="J312" s="78"/>
      <c r="K312" s="78"/>
      <c r="L312" s="78"/>
      <c r="M312" s="78"/>
      <c r="N312" s="78"/>
      <c r="O312" s="78"/>
      <c r="P312" s="78"/>
    </row>
    <row r="313" spans="1:16" ht="14.25" customHeight="1" x14ac:dyDescent="0.2">
      <c r="A313" s="76"/>
      <c r="B313" s="80"/>
      <c r="C313" s="80"/>
      <c r="D313" s="80"/>
      <c r="E313" s="72"/>
      <c r="F313" s="79"/>
      <c r="G313" s="79"/>
      <c r="H313" s="79"/>
      <c r="I313" s="79"/>
      <c r="J313" s="79"/>
      <c r="K313" s="79"/>
      <c r="L313" s="79"/>
      <c r="M313" s="79"/>
      <c r="N313" s="79"/>
      <c r="O313" s="79"/>
      <c r="P313" s="79"/>
    </row>
    <row r="314" spans="1:16" ht="18" customHeight="1" x14ac:dyDescent="0.2">
      <c r="A314" s="76"/>
      <c r="B314" s="80"/>
      <c r="C314" s="80"/>
      <c r="D314" s="80"/>
      <c r="E314" s="71" t="s">
        <v>124</v>
      </c>
      <c r="F314" s="82"/>
      <c r="G314" s="71" t="s">
        <v>125</v>
      </c>
      <c r="H314" s="82"/>
      <c r="I314" s="71" t="s">
        <v>123</v>
      </c>
      <c r="J314" s="82"/>
      <c r="K314" s="71" t="s">
        <v>126</v>
      </c>
      <c r="L314" s="82"/>
      <c r="M314" s="71" t="s">
        <v>128</v>
      </c>
      <c r="N314" s="82"/>
      <c r="O314" s="71" t="s">
        <v>129</v>
      </c>
      <c r="P314" s="78"/>
    </row>
    <row r="315" spans="1:16" ht="18" customHeight="1" x14ac:dyDescent="0.2">
      <c r="A315" s="76"/>
      <c r="B315" s="80"/>
      <c r="C315" s="80"/>
      <c r="D315" s="80"/>
      <c r="E315" s="72"/>
      <c r="F315" s="83"/>
      <c r="G315" s="72"/>
      <c r="H315" s="83"/>
      <c r="I315" s="72"/>
      <c r="J315" s="83"/>
      <c r="K315" s="72"/>
      <c r="L315" s="83"/>
      <c r="M315" s="72"/>
      <c r="N315" s="83"/>
      <c r="O315" s="72"/>
      <c r="P315" s="79"/>
    </row>
    <row r="316" spans="1:16" ht="18" customHeight="1" x14ac:dyDescent="0.2">
      <c r="A316" s="76"/>
      <c r="B316" s="80"/>
      <c r="C316" s="80"/>
      <c r="D316" s="80"/>
      <c r="E316" s="69" t="s">
        <v>3</v>
      </c>
      <c r="F316" s="69" t="s">
        <v>4</v>
      </c>
      <c r="G316" s="69" t="s">
        <v>5</v>
      </c>
      <c r="H316" s="69" t="s">
        <v>6</v>
      </c>
      <c r="I316" s="69" t="s">
        <v>7</v>
      </c>
      <c r="J316" s="69" t="s">
        <v>8</v>
      </c>
      <c r="K316" s="69" t="s">
        <v>9</v>
      </c>
      <c r="L316" s="69" t="s">
        <v>29</v>
      </c>
      <c r="M316" s="69" t="s">
        <v>30</v>
      </c>
      <c r="N316" s="69" t="s">
        <v>31</v>
      </c>
      <c r="O316" s="69" t="s">
        <v>9</v>
      </c>
      <c r="P316" s="71" t="s">
        <v>32</v>
      </c>
    </row>
    <row r="317" spans="1:16" ht="18" customHeight="1" x14ac:dyDescent="0.2">
      <c r="A317" s="77"/>
      <c r="B317" s="70"/>
      <c r="C317" s="70"/>
      <c r="D317" s="70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2"/>
    </row>
    <row r="318" spans="1:16" ht="15" customHeight="1" x14ac:dyDescent="0.2">
      <c r="A318" s="19"/>
      <c r="B318" s="66"/>
      <c r="C318" s="66"/>
      <c r="D318" s="66"/>
      <c r="E318" s="66"/>
      <c r="F318" s="66"/>
      <c r="G318" s="66"/>
      <c r="H318" s="66"/>
      <c r="I318" s="66"/>
      <c r="J318" s="66"/>
      <c r="K318" s="66"/>
      <c r="L318" s="66"/>
      <c r="M318" s="66"/>
      <c r="N318" s="66"/>
      <c r="O318" s="66"/>
      <c r="P318" s="45"/>
    </row>
    <row r="319" spans="1:16" ht="15.75" customHeight="1" x14ac:dyDescent="0.2">
      <c r="A319" s="19" t="s">
        <v>145</v>
      </c>
      <c r="B319" s="6">
        <f t="shared" ref="B319:P319" si="174">SUM(B321:B322)</f>
        <v>2467</v>
      </c>
      <c r="C319" s="6">
        <f t="shared" si="174"/>
        <v>1228</v>
      </c>
      <c r="D319" s="6">
        <f t="shared" si="174"/>
        <v>1239</v>
      </c>
      <c r="E319" s="6">
        <f t="shared" si="174"/>
        <v>208</v>
      </c>
      <c r="F319" s="6">
        <f t="shared" si="174"/>
        <v>197</v>
      </c>
      <c r="G319" s="6">
        <f t="shared" si="174"/>
        <v>180</v>
      </c>
      <c r="H319" s="6">
        <f t="shared" si="174"/>
        <v>179</v>
      </c>
      <c r="I319" s="6">
        <f t="shared" si="174"/>
        <v>200</v>
      </c>
      <c r="J319" s="6">
        <f t="shared" si="174"/>
        <v>199</v>
      </c>
      <c r="K319" s="6">
        <f t="shared" si="174"/>
        <v>252</v>
      </c>
      <c r="L319" s="6">
        <f t="shared" si="174"/>
        <v>243</v>
      </c>
      <c r="M319" s="6">
        <f t="shared" si="174"/>
        <v>201</v>
      </c>
      <c r="N319" s="6">
        <f t="shared" si="174"/>
        <v>233</v>
      </c>
      <c r="O319" s="6">
        <f t="shared" si="174"/>
        <v>187</v>
      </c>
      <c r="P319" s="54">
        <f t="shared" si="174"/>
        <v>188</v>
      </c>
    </row>
    <row r="320" spans="1:16" ht="15.75" customHeight="1" x14ac:dyDescent="0.2">
      <c r="A320" s="19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26"/>
    </row>
    <row r="321" spans="1:16" ht="15.75" customHeight="1" x14ac:dyDescent="0.2">
      <c r="A321" s="19" t="s">
        <v>110</v>
      </c>
      <c r="B321" s="2">
        <f t="shared" ref="B321" si="175">SUM(C321:D321)</f>
        <v>959</v>
      </c>
      <c r="C321" s="2">
        <f>SUM(E321,G321,I321,K321,M321,O321)</f>
        <v>491</v>
      </c>
      <c r="D321" s="2">
        <f>SUM(F321,H321,J321,L321,N321,P321)</f>
        <v>468</v>
      </c>
      <c r="E321" s="1">
        <v>85</v>
      </c>
      <c r="F321" s="1">
        <v>84</v>
      </c>
      <c r="G321" s="1">
        <v>68</v>
      </c>
      <c r="H321" s="1">
        <v>65</v>
      </c>
      <c r="I321" s="1">
        <v>91</v>
      </c>
      <c r="J321" s="1">
        <v>80</v>
      </c>
      <c r="K321" s="1">
        <v>83</v>
      </c>
      <c r="L321" s="1">
        <v>87</v>
      </c>
      <c r="M321" s="1">
        <v>78</v>
      </c>
      <c r="N321" s="1">
        <v>73</v>
      </c>
      <c r="O321" s="1">
        <v>86</v>
      </c>
      <c r="P321" s="43">
        <v>79</v>
      </c>
    </row>
    <row r="322" spans="1:16" ht="15.75" customHeight="1" x14ac:dyDescent="0.2">
      <c r="A322" s="19" t="s">
        <v>82</v>
      </c>
      <c r="B322" s="2">
        <f t="shared" ref="B322" si="176">SUM(C322:D322)</f>
        <v>1508</v>
      </c>
      <c r="C322" s="2">
        <f t="shared" ref="C322" si="177">SUM(E322,G322,I322,K322,M322,O322)</f>
        <v>737</v>
      </c>
      <c r="D322" s="2">
        <f t="shared" ref="D322" si="178">SUM(F322,H322,J322,L322,N322,P322)</f>
        <v>771</v>
      </c>
      <c r="E322" s="1">
        <v>123</v>
      </c>
      <c r="F322" s="1">
        <v>113</v>
      </c>
      <c r="G322" s="1">
        <v>112</v>
      </c>
      <c r="H322" s="1">
        <v>114</v>
      </c>
      <c r="I322" s="1">
        <v>109</v>
      </c>
      <c r="J322" s="1">
        <v>119</v>
      </c>
      <c r="K322" s="1">
        <v>169</v>
      </c>
      <c r="L322" s="1">
        <v>156</v>
      </c>
      <c r="M322" s="1">
        <v>123</v>
      </c>
      <c r="N322" s="1">
        <v>160</v>
      </c>
      <c r="O322" s="1">
        <v>101</v>
      </c>
      <c r="P322" s="43">
        <v>109</v>
      </c>
    </row>
    <row r="323" spans="1:16" ht="15.75" customHeight="1" x14ac:dyDescent="0.2">
      <c r="A323" s="19"/>
      <c r="B323" s="3"/>
      <c r="C323" s="1"/>
      <c r="D323" s="1"/>
      <c r="E323" s="1"/>
      <c r="F323" s="1"/>
      <c r="G323" s="1"/>
      <c r="H323" s="1"/>
      <c r="I323" s="1"/>
      <c r="J323" s="1"/>
      <c r="K323" s="17"/>
      <c r="L323" s="17"/>
      <c r="M323" s="17"/>
      <c r="N323" s="17"/>
      <c r="O323" s="17"/>
      <c r="P323" s="27"/>
    </row>
    <row r="324" spans="1:16" ht="15.75" customHeight="1" x14ac:dyDescent="0.2">
      <c r="A324" s="19" t="s">
        <v>147</v>
      </c>
      <c r="B324" s="2">
        <f t="shared" ref="B324" si="179">SUM(C324:D324)</f>
        <v>3021</v>
      </c>
      <c r="C324" s="2">
        <f>SUM(E324,G324,I324,K324,M324,O324)</f>
        <v>1451</v>
      </c>
      <c r="D324" s="2">
        <f>SUM(F324,H324,J324,L324,N324,P324)</f>
        <v>1570</v>
      </c>
      <c r="E324" s="3">
        <v>257</v>
      </c>
      <c r="F324" s="3">
        <v>321</v>
      </c>
      <c r="G324" s="3">
        <v>297</v>
      </c>
      <c r="H324" s="3">
        <v>377</v>
      </c>
      <c r="I324" s="3">
        <v>248</v>
      </c>
      <c r="J324" s="3">
        <v>325</v>
      </c>
      <c r="K324" s="1">
        <v>224</v>
      </c>
      <c r="L324" s="1">
        <v>163</v>
      </c>
      <c r="M324" s="1">
        <v>231</v>
      </c>
      <c r="N324" s="1">
        <v>196</v>
      </c>
      <c r="O324" s="1">
        <v>194</v>
      </c>
      <c r="P324" s="43">
        <v>188</v>
      </c>
    </row>
    <row r="325" spans="1:16" ht="15.75" customHeight="1" x14ac:dyDescent="0.2">
      <c r="A325" s="15"/>
      <c r="B325" s="1"/>
      <c r="C325" s="1"/>
      <c r="D325" s="1"/>
      <c r="E325" s="1"/>
      <c r="F325" s="1"/>
      <c r="G325" s="1"/>
      <c r="H325" s="1"/>
      <c r="I325" s="12"/>
      <c r="J325" s="12"/>
      <c r="K325" s="16"/>
      <c r="L325" s="16"/>
      <c r="M325" s="16"/>
      <c r="N325" s="16"/>
      <c r="O325" s="16"/>
      <c r="P325" s="25"/>
    </row>
    <row r="326" spans="1:16" ht="15.75" customHeight="1" x14ac:dyDescent="0.2">
      <c r="A326" s="19" t="s">
        <v>149</v>
      </c>
      <c r="B326" s="6">
        <f>SUM(B328:B331)</f>
        <v>6100</v>
      </c>
      <c r="C326" s="6">
        <f t="shared" ref="C326:P326" si="180">SUM(C328:C331)</f>
        <v>2819</v>
      </c>
      <c r="D326" s="6">
        <f t="shared" si="180"/>
        <v>3281</v>
      </c>
      <c r="E326" s="6">
        <f t="shared" si="180"/>
        <v>569</v>
      </c>
      <c r="F326" s="6">
        <f t="shared" si="180"/>
        <v>616</v>
      </c>
      <c r="G326" s="6">
        <f t="shared" si="180"/>
        <v>529</v>
      </c>
      <c r="H326" s="6">
        <f t="shared" si="180"/>
        <v>590</v>
      </c>
      <c r="I326" s="6">
        <f t="shared" si="180"/>
        <v>511</v>
      </c>
      <c r="J326" s="6">
        <f t="shared" si="180"/>
        <v>616</v>
      </c>
      <c r="K326" s="6">
        <f t="shared" si="180"/>
        <v>456</v>
      </c>
      <c r="L326" s="6">
        <f t="shared" si="180"/>
        <v>535</v>
      </c>
      <c r="M326" s="6">
        <f t="shared" si="180"/>
        <v>370</v>
      </c>
      <c r="N326" s="6">
        <f t="shared" si="180"/>
        <v>513</v>
      </c>
      <c r="O326" s="6">
        <f t="shared" si="180"/>
        <v>384</v>
      </c>
      <c r="P326" s="54">
        <f t="shared" si="180"/>
        <v>411</v>
      </c>
    </row>
    <row r="327" spans="1:16" ht="15.75" customHeight="1" x14ac:dyDescent="0.2">
      <c r="A327" s="19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26"/>
    </row>
    <row r="328" spans="1:16" ht="15.75" customHeight="1" x14ac:dyDescent="0.2">
      <c r="A328" s="19" t="s">
        <v>60</v>
      </c>
      <c r="B328" s="2">
        <f t="shared" ref="B328" si="181">SUM(C328:D328)</f>
        <v>456</v>
      </c>
      <c r="C328" s="2">
        <f>SUM(E328,G328,I328,K328,M328,O328)</f>
        <v>208</v>
      </c>
      <c r="D328" s="2">
        <f>SUM(F328,H328,J328,L328,N328,P328)</f>
        <v>248</v>
      </c>
      <c r="E328" s="3">
        <v>47</v>
      </c>
      <c r="F328" s="3">
        <v>42</v>
      </c>
      <c r="G328" s="3">
        <v>39</v>
      </c>
      <c r="H328" s="3">
        <v>55</v>
      </c>
      <c r="I328" s="3">
        <v>41</v>
      </c>
      <c r="J328" s="3">
        <v>54</v>
      </c>
      <c r="K328" s="1">
        <v>31</v>
      </c>
      <c r="L328" s="1">
        <v>43</v>
      </c>
      <c r="M328" s="1">
        <v>25</v>
      </c>
      <c r="N328" s="1">
        <v>36</v>
      </c>
      <c r="O328" s="1">
        <v>25</v>
      </c>
      <c r="P328" s="43">
        <v>18</v>
      </c>
    </row>
    <row r="329" spans="1:16" ht="15.75" customHeight="1" x14ac:dyDescent="0.2">
      <c r="A329" s="19" t="s">
        <v>61</v>
      </c>
      <c r="B329" s="2">
        <f t="shared" ref="B329:B331" si="182">SUM(C329:D329)</f>
        <v>574</v>
      </c>
      <c r="C329" s="2">
        <f t="shared" ref="C329:C331" si="183">SUM(E329,G329,I329,K329,M329,O329)</f>
        <v>260</v>
      </c>
      <c r="D329" s="2">
        <f t="shared" ref="D329:D331" si="184">SUM(F329,H329,J329,L329,N329,P329)</f>
        <v>314</v>
      </c>
      <c r="E329" s="3">
        <v>57</v>
      </c>
      <c r="F329" s="3">
        <v>67</v>
      </c>
      <c r="G329" s="3">
        <v>57</v>
      </c>
      <c r="H329" s="3">
        <v>61</v>
      </c>
      <c r="I329" s="3">
        <v>42</v>
      </c>
      <c r="J329" s="3">
        <v>55</v>
      </c>
      <c r="K329" s="1">
        <v>44</v>
      </c>
      <c r="L329" s="1">
        <v>50</v>
      </c>
      <c r="M329" s="1">
        <v>40</v>
      </c>
      <c r="N329" s="1">
        <v>53</v>
      </c>
      <c r="O329" s="1">
        <v>20</v>
      </c>
      <c r="P329" s="43">
        <v>28</v>
      </c>
    </row>
    <row r="330" spans="1:16" ht="15.75" customHeight="1" x14ac:dyDescent="0.2">
      <c r="A330" s="19" t="s">
        <v>62</v>
      </c>
      <c r="B330" s="2">
        <f t="shared" si="182"/>
        <v>1058</v>
      </c>
      <c r="C330" s="2">
        <f t="shared" si="183"/>
        <v>512</v>
      </c>
      <c r="D330" s="2">
        <f t="shared" si="184"/>
        <v>546</v>
      </c>
      <c r="E330" s="3">
        <v>113</v>
      </c>
      <c r="F330" s="3">
        <v>133</v>
      </c>
      <c r="G330" s="3">
        <v>106</v>
      </c>
      <c r="H330" s="3">
        <v>92</v>
      </c>
      <c r="I330" s="3">
        <v>100</v>
      </c>
      <c r="J330" s="3">
        <v>105</v>
      </c>
      <c r="K330" s="1">
        <v>72</v>
      </c>
      <c r="L330" s="1">
        <v>76</v>
      </c>
      <c r="M330" s="1">
        <v>50</v>
      </c>
      <c r="N330" s="1">
        <v>69</v>
      </c>
      <c r="O330" s="1">
        <v>71</v>
      </c>
      <c r="P330" s="43">
        <v>71</v>
      </c>
    </row>
    <row r="331" spans="1:16" ht="15.75" customHeight="1" x14ac:dyDescent="0.2">
      <c r="A331" s="19" t="s">
        <v>63</v>
      </c>
      <c r="B331" s="2">
        <f t="shared" si="182"/>
        <v>4012</v>
      </c>
      <c r="C331" s="2">
        <f t="shared" si="183"/>
        <v>1839</v>
      </c>
      <c r="D331" s="2">
        <f t="shared" si="184"/>
        <v>2173</v>
      </c>
      <c r="E331" s="3">
        <v>352</v>
      </c>
      <c r="F331" s="3">
        <v>374</v>
      </c>
      <c r="G331" s="3">
        <v>327</v>
      </c>
      <c r="H331" s="3">
        <v>382</v>
      </c>
      <c r="I331" s="3">
        <v>328</v>
      </c>
      <c r="J331" s="3">
        <v>402</v>
      </c>
      <c r="K331" s="1">
        <v>309</v>
      </c>
      <c r="L331" s="1">
        <v>366</v>
      </c>
      <c r="M331" s="1">
        <v>255</v>
      </c>
      <c r="N331" s="1">
        <v>355</v>
      </c>
      <c r="O331" s="1">
        <v>268</v>
      </c>
      <c r="P331" s="43">
        <v>294</v>
      </c>
    </row>
    <row r="332" spans="1:16" ht="15.75" customHeight="1" x14ac:dyDescent="0.2">
      <c r="A332" s="19"/>
      <c r="B332" s="3"/>
      <c r="C332" s="1"/>
      <c r="D332" s="1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28"/>
    </row>
    <row r="333" spans="1:16" ht="15.75" customHeight="1" x14ac:dyDescent="0.2">
      <c r="A333" s="19" t="s">
        <v>175</v>
      </c>
      <c r="B333" s="10">
        <f>SUM(B335:B336)</f>
        <v>236</v>
      </c>
      <c r="C333" s="10">
        <f t="shared" ref="C333:P333" si="185">SUM(C335:C336)</f>
        <v>134</v>
      </c>
      <c r="D333" s="10">
        <f t="shared" si="185"/>
        <v>102</v>
      </c>
      <c r="E333" s="10">
        <f t="shared" si="185"/>
        <v>21</v>
      </c>
      <c r="F333" s="10">
        <f t="shared" si="185"/>
        <v>20</v>
      </c>
      <c r="G333" s="10">
        <f t="shared" si="185"/>
        <v>23</v>
      </c>
      <c r="H333" s="10">
        <f t="shared" si="185"/>
        <v>20</v>
      </c>
      <c r="I333" s="10">
        <f t="shared" si="185"/>
        <v>16</v>
      </c>
      <c r="J333" s="10">
        <f t="shared" si="185"/>
        <v>8</v>
      </c>
      <c r="K333" s="10">
        <f t="shared" si="185"/>
        <v>32</v>
      </c>
      <c r="L333" s="10">
        <f t="shared" si="185"/>
        <v>22</v>
      </c>
      <c r="M333" s="10">
        <f t="shared" si="185"/>
        <v>27</v>
      </c>
      <c r="N333" s="10">
        <f t="shared" si="185"/>
        <v>24</v>
      </c>
      <c r="O333" s="10">
        <f t="shared" si="185"/>
        <v>15</v>
      </c>
      <c r="P333" s="47">
        <f t="shared" si="185"/>
        <v>8</v>
      </c>
    </row>
    <row r="334" spans="1:16" ht="15.75" customHeight="1" x14ac:dyDescent="0.2">
      <c r="A334" s="19"/>
      <c r="B334" s="2"/>
      <c r="C334" s="2"/>
      <c r="D334" s="2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28"/>
    </row>
    <row r="335" spans="1:16" ht="15.75" customHeight="1" x14ac:dyDescent="0.2">
      <c r="A335" s="19" t="s">
        <v>174</v>
      </c>
      <c r="B335" s="2">
        <f>SUM(C335:D335)</f>
        <v>31</v>
      </c>
      <c r="C335" s="2">
        <f>SUM(E335,G335,I335,K335,M335,O335)</f>
        <v>17</v>
      </c>
      <c r="D335" s="2">
        <f>SUM(F335,H335,J335,L335,N335,P335)</f>
        <v>14</v>
      </c>
      <c r="E335" s="3">
        <v>5</v>
      </c>
      <c r="F335" s="3">
        <v>4</v>
      </c>
      <c r="G335" s="3">
        <v>6</v>
      </c>
      <c r="H335" s="3">
        <v>6</v>
      </c>
      <c r="I335" s="3">
        <v>6</v>
      </c>
      <c r="J335" s="3">
        <v>4</v>
      </c>
      <c r="K335" s="12" t="s">
        <v>173</v>
      </c>
      <c r="L335" s="12" t="s">
        <v>173</v>
      </c>
      <c r="M335" s="12" t="s">
        <v>173</v>
      </c>
      <c r="N335" s="12" t="s">
        <v>173</v>
      </c>
      <c r="O335" s="12" t="s">
        <v>173</v>
      </c>
      <c r="P335" s="52" t="s">
        <v>173</v>
      </c>
    </row>
    <row r="336" spans="1:16" ht="15.75" customHeight="1" x14ac:dyDescent="0.2">
      <c r="A336" s="19" t="s">
        <v>176</v>
      </c>
      <c r="B336" s="2">
        <f t="shared" ref="B336" si="186">SUM(C336:D336)</f>
        <v>205</v>
      </c>
      <c r="C336" s="2">
        <f>SUM(E336,G336,I336,K336,M336,O336)</f>
        <v>117</v>
      </c>
      <c r="D336" s="2">
        <f>SUM(F336,H336,J336,L336,N336,P336)</f>
        <v>88</v>
      </c>
      <c r="E336" s="3">
        <v>16</v>
      </c>
      <c r="F336" s="3">
        <v>16</v>
      </c>
      <c r="G336" s="3">
        <v>17</v>
      </c>
      <c r="H336" s="3">
        <v>14</v>
      </c>
      <c r="I336" s="3">
        <v>10</v>
      </c>
      <c r="J336" s="3">
        <v>4</v>
      </c>
      <c r="K336" s="1">
        <v>32</v>
      </c>
      <c r="L336" s="1">
        <v>22</v>
      </c>
      <c r="M336" s="1">
        <v>27</v>
      </c>
      <c r="N336" s="1">
        <v>24</v>
      </c>
      <c r="O336" s="1">
        <v>15</v>
      </c>
      <c r="P336" s="43">
        <v>8</v>
      </c>
    </row>
    <row r="337" spans="1:16" ht="15.75" customHeight="1" x14ac:dyDescent="0.2">
      <c r="A337" s="19"/>
      <c r="B337" s="3"/>
      <c r="C337" s="1"/>
      <c r="D337" s="1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28"/>
    </row>
    <row r="338" spans="1:16" ht="15.75" customHeight="1" x14ac:dyDescent="0.2">
      <c r="A338" s="19" t="s">
        <v>152</v>
      </c>
      <c r="B338" s="2">
        <f t="shared" ref="B338" si="187">SUM(C338:D338)</f>
        <v>857</v>
      </c>
      <c r="C338" s="2">
        <f>SUM(E338,G338,I338,K338,M338,O338)</f>
        <v>410</v>
      </c>
      <c r="D338" s="2">
        <f>SUM(F338,H338,J338,L338,N338,P338)</f>
        <v>447</v>
      </c>
      <c r="E338" s="3">
        <v>82</v>
      </c>
      <c r="F338" s="3">
        <v>77</v>
      </c>
      <c r="G338" s="3">
        <v>81</v>
      </c>
      <c r="H338" s="3">
        <v>69</v>
      </c>
      <c r="I338" s="3">
        <v>75</v>
      </c>
      <c r="J338" s="3">
        <v>87</v>
      </c>
      <c r="K338" s="1">
        <v>67</v>
      </c>
      <c r="L338" s="1">
        <v>66</v>
      </c>
      <c r="M338" s="1">
        <v>60</v>
      </c>
      <c r="N338" s="1">
        <v>75</v>
      </c>
      <c r="O338" s="1">
        <v>45</v>
      </c>
      <c r="P338" s="43">
        <v>73</v>
      </c>
    </row>
    <row r="339" spans="1:16" ht="15.75" customHeight="1" x14ac:dyDescent="0.2">
      <c r="A339" s="19"/>
      <c r="B339" s="64"/>
      <c r="C339" s="64"/>
      <c r="D339" s="64"/>
      <c r="E339" s="64"/>
      <c r="F339" s="64"/>
      <c r="G339" s="64"/>
      <c r="H339" s="64"/>
      <c r="I339" s="64"/>
      <c r="J339" s="64"/>
      <c r="K339" s="64"/>
      <c r="L339" s="64"/>
      <c r="M339" s="64"/>
      <c r="N339" s="64"/>
      <c r="O339" s="64"/>
      <c r="P339" s="45"/>
    </row>
    <row r="340" spans="1:16" ht="15.75" customHeight="1" x14ac:dyDescent="0.2">
      <c r="A340" s="19" t="s">
        <v>163</v>
      </c>
      <c r="B340" s="6">
        <f>SUM(B342:B343)</f>
        <v>260</v>
      </c>
      <c r="C340" s="6">
        <f t="shared" ref="C340:N340" si="188">SUM(C342:C343)</f>
        <v>112</v>
      </c>
      <c r="D340" s="6">
        <f t="shared" si="188"/>
        <v>148</v>
      </c>
      <c r="E340" s="6">
        <f t="shared" si="188"/>
        <v>15</v>
      </c>
      <c r="F340" s="6">
        <f t="shared" si="188"/>
        <v>35</v>
      </c>
      <c r="G340" s="6">
        <f t="shared" si="188"/>
        <v>30</v>
      </c>
      <c r="H340" s="6">
        <f t="shared" si="188"/>
        <v>36</v>
      </c>
      <c r="I340" s="6">
        <f t="shared" si="188"/>
        <v>27</v>
      </c>
      <c r="J340" s="6">
        <f t="shared" si="188"/>
        <v>16</v>
      </c>
      <c r="K340" s="6">
        <f t="shared" si="188"/>
        <v>13</v>
      </c>
      <c r="L340" s="6">
        <f t="shared" si="188"/>
        <v>18</v>
      </c>
      <c r="M340" s="6">
        <f t="shared" si="188"/>
        <v>18</v>
      </c>
      <c r="N340" s="6">
        <f t="shared" si="188"/>
        <v>31</v>
      </c>
      <c r="O340" s="6">
        <f>SUM(O342:O343)</f>
        <v>9</v>
      </c>
      <c r="P340" s="54">
        <f>SUM(P342:P343)</f>
        <v>12</v>
      </c>
    </row>
    <row r="341" spans="1:16" ht="15.75" customHeight="1" x14ac:dyDescent="0.2">
      <c r="A341" s="19"/>
      <c r="B341" s="3"/>
      <c r="C341" s="1"/>
      <c r="D341" s="1"/>
      <c r="E341" s="3"/>
      <c r="F341" s="3"/>
      <c r="G341" s="8"/>
      <c r="H341" s="16"/>
      <c r="I341" s="3"/>
      <c r="J341" s="3"/>
      <c r="K341" s="3"/>
      <c r="L341" s="3"/>
      <c r="M341" s="3"/>
      <c r="N341" s="3"/>
      <c r="O341" s="3"/>
      <c r="P341" s="28"/>
    </row>
    <row r="342" spans="1:16" ht="15.75" customHeight="1" x14ac:dyDescent="0.2">
      <c r="A342" s="46" t="s">
        <v>142</v>
      </c>
      <c r="B342" s="2">
        <f>SUM(C342:D342)</f>
        <v>219</v>
      </c>
      <c r="C342" s="2">
        <f>SUM(E342,G342,I342,K342,M342,O342)</f>
        <v>95</v>
      </c>
      <c r="D342" s="2">
        <f>SUM(F342,H342,J342,L342,N342,P342)</f>
        <v>124</v>
      </c>
      <c r="E342" s="49">
        <v>14</v>
      </c>
      <c r="F342" s="49">
        <v>32</v>
      </c>
      <c r="G342" s="49">
        <v>28</v>
      </c>
      <c r="H342" s="49">
        <v>32</v>
      </c>
      <c r="I342" s="49">
        <v>19</v>
      </c>
      <c r="J342" s="49">
        <v>12</v>
      </c>
      <c r="K342" s="1">
        <v>10</v>
      </c>
      <c r="L342" s="1">
        <v>13</v>
      </c>
      <c r="M342" s="1">
        <v>15</v>
      </c>
      <c r="N342" s="1">
        <v>23</v>
      </c>
      <c r="O342" s="1">
        <v>9</v>
      </c>
      <c r="P342" s="43">
        <v>12</v>
      </c>
    </row>
    <row r="343" spans="1:16" ht="15.75" customHeight="1" x14ac:dyDescent="0.2">
      <c r="A343" s="46" t="s">
        <v>141</v>
      </c>
      <c r="B343" s="2">
        <f t="shared" ref="B343" si="189">SUM(C343:D343)</f>
        <v>41</v>
      </c>
      <c r="C343" s="2">
        <f>SUM(E343,G343,I343,K343,M343,O343)</f>
        <v>17</v>
      </c>
      <c r="D343" s="2">
        <f>SUM(F343,H343,J343,L343,N343,P343)</f>
        <v>24</v>
      </c>
      <c r="E343" s="11">
        <v>1</v>
      </c>
      <c r="F343" s="11">
        <v>3</v>
      </c>
      <c r="G343" s="11">
        <v>2</v>
      </c>
      <c r="H343" s="50">
        <v>4</v>
      </c>
      <c r="I343" s="12">
        <v>8</v>
      </c>
      <c r="J343" s="12">
        <v>4</v>
      </c>
      <c r="K343" s="1">
        <v>3</v>
      </c>
      <c r="L343" s="1">
        <v>5</v>
      </c>
      <c r="M343" s="1">
        <v>3</v>
      </c>
      <c r="N343" s="1">
        <v>8</v>
      </c>
      <c r="O343" s="12" t="s">
        <v>173</v>
      </c>
      <c r="P343" s="52" t="s">
        <v>173</v>
      </c>
    </row>
    <row r="344" spans="1:16" ht="15.75" customHeight="1" x14ac:dyDescent="0.2">
      <c r="A344" s="9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</row>
    <row r="345" spans="1:16" ht="15.75" customHeight="1" x14ac:dyDescent="0.2">
      <c r="A345" s="19" t="s">
        <v>155</v>
      </c>
      <c r="B345" s="6">
        <f>SUM(B347:B348)</f>
        <v>28603</v>
      </c>
      <c r="C345" s="6">
        <f t="shared" ref="C345:O345" si="190">SUM(C347:C348)</f>
        <v>13879</v>
      </c>
      <c r="D345" s="6">
        <f t="shared" si="190"/>
        <v>14724</v>
      </c>
      <c r="E345" s="6">
        <f t="shared" si="190"/>
        <v>3101</v>
      </c>
      <c r="F345" s="6">
        <f t="shared" si="190"/>
        <v>3132</v>
      </c>
      <c r="G345" s="6">
        <f t="shared" si="190"/>
        <v>2776</v>
      </c>
      <c r="H345" s="6">
        <f t="shared" si="190"/>
        <v>3172</v>
      </c>
      <c r="I345" s="6">
        <f t="shared" si="190"/>
        <v>2658</v>
      </c>
      <c r="J345" s="6">
        <f t="shared" si="190"/>
        <v>3006</v>
      </c>
      <c r="K345" s="6">
        <f t="shared" si="190"/>
        <v>2050</v>
      </c>
      <c r="L345" s="6">
        <f t="shared" si="190"/>
        <v>2016</v>
      </c>
      <c r="M345" s="6">
        <f t="shared" si="190"/>
        <v>1687</v>
      </c>
      <c r="N345" s="6">
        <f t="shared" si="190"/>
        <v>1783</v>
      </c>
      <c r="O345" s="6">
        <f t="shared" si="190"/>
        <v>1607</v>
      </c>
      <c r="P345" s="54">
        <f>SUM(P347:P348)</f>
        <v>1615</v>
      </c>
    </row>
    <row r="346" spans="1:16" ht="15.75" customHeight="1" x14ac:dyDescent="0.2">
      <c r="A346" s="19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28"/>
    </row>
    <row r="347" spans="1:16" ht="15.75" customHeight="1" x14ac:dyDescent="0.2">
      <c r="A347" s="19" t="s">
        <v>139</v>
      </c>
      <c r="B347" s="2">
        <f>SUM(C347:D347)</f>
        <v>21049</v>
      </c>
      <c r="C347" s="2">
        <f>SUM(E347,G347,I347,K347,M347,O347)</f>
        <v>10104</v>
      </c>
      <c r="D347" s="2">
        <f>SUM(F347,H347,J347,L347,N347,P347)</f>
        <v>10945</v>
      </c>
      <c r="E347" s="3">
        <v>2323</v>
      </c>
      <c r="F347" s="3">
        <v>2434</v>
      </c>
      <c r="G347" s="3">
        <v>2063</v>
      </c>
      <c r="H347" s="8">
        <v>2439</v>
      </c>
      <c r="I347" s="8">
        <v>1967</v>
      </c>
      <c r="J347" s="8">
        <v>2286</v>
      </c>
      <c r="K347" s="1">
        <v>1491</v>
      </c>
      <c r="L347" s="1">
        <v>1430</v>
      </c>
      <c r="M347" s="1">
        <v>1177</v>
      </c>
      <c r="N347" s="1">
        <v>1245</v>
      </c>
      <c r="O347" s="1">
        <v>1083</v>
      </c>
      <c r="P347" s="43">
        <v>1111</v>
      </c>
    </row>
    <row r="348" spans="1:16" ht="15.75" customHeight="1" x14ac:dyDescent="0.2">
      <c r="A348" s="19" t="s">
        <v>118</v>
      </c>
      <c r="B348" s="2">
        <f t="shared" ref="B348" si="191">SUM(C348:D348)</f>
        <v>7554</v>
      </c>
      <c r="C348" s="2">
        <f>SUM(E348,G348,I348,K348,M348,O348)</f>
        <v>3775</v>
      </c>
      <c r="D348" s="2">
        <f>SUM(F348,H348,J348,L348,N348,P348)</f>
        <v>3779</v>
      </c>
      <c r="E348" s="3">
        <v>778</v>
      </c>
      <c r="F348" s="3">
        <v>698</v>
      </c>
      <c r="G348" s="51">
        <v>713</v>
      </c>
      <c r="H348" s="51">
        <v>733</v>
      </c>
      <c r="I348" s="8">
        <v>691</v>
      </c>
      <c r="J348" s="8">
        <v>720</v>
      </c>
      <c r="K348" s="1">
        <v>559</v>
      </c>
      <c r="L348" s="1">
        <v>586</v>
      </c>
      <c r="M348" s="1">
        <v>510</v>
      </c>
      <c r="N348" s="1">
        <v>538</v>
      </c>
      <c r="O348" s="1">
        <v>524</v>
      </c>
      <c r="P348" s="43">
        <v>504</v>
      </c>
    </row>
    <row r="349" spans="1:16" ht="15.75" customHeight="1" x14ac:dyDescent="0.2">
      <c r="A349" s="19"/>
      <c r="B349" s="64"/>
      <c r="C349" s="64"/>
      <c r="D349" s="64"/>
      <c r="E349" s="64"/>
      <c r="F349" s="64"/>
      <c r="G349" s="64"/>
      <c r="H349" s="64"/>
      <c r="I349" s="64"/>
      <c r="J349" s="64"/>
      <c r="K349" s="64"/>
      <c r="L349" s="64"/>
      <c r="M349" s="64"/>
      <c r="N349" s="64"/>
      <c r="O349" s="64"/>
      <c r="P349" s="45"/>
    </row>
    <row r="350" spans="1:16" ht="15.75" customHeight="1" x14ac:dyDescent="0.2">
      <c r="A350" s="15" t="s">
        <v>164</v>
      </c>
      <c r="B350" s="6">
        <f>SUM(B352:B355)</f>
        <v>8021</v>
      </c>
      <c r="C350" s="6">
        <f t="shared" ref="C350:P350" si="192">SUM(C352:C355)</f>
        <v>3916</v>
      </c>
      <c r="D350" s="6">
        <f t="shared" si="192"/>
        <v>4105</v>
      </c>
      <c r="E350" s="6">
        <f t="shared" si="192"/>
        <v>869</v>
      </c>
      <c r="F350" s="6">
        <f t="shared" si="192"/>
        <v>872</v>
      </c>
      <c r="G350" s="6">
        <f t="shared" si="192"/>
        <v>830</v>
      </c>
      <c r="H350" s="6">
        <f t="shared" si="192"/>
        <v>799</v>
      </c>
      <c r="I350" s="6">
        <f t="shared" si="192"/>
        <v>727</v>
      </c>
      <c r="J350" s="6">
        <f t="shared" si="192"/>
        <v>738</v>
      </c>
      <c r="K350" s="6">
        <f t="shared" si="192"/>
        <v>593</v>
      </c>
      <c r="L350" s="6">
        <f t="shared" si="192"/>
        <v>660</v>
      </c>
      <c r="M350" s="6">
        <f t="shared" si="192"/>
        <v>459</v>
      </c>
      <c r="N350" s="6">
        <f t="shared" si="192"/>
        <v>563</v>
      </c>
      <c r="O350" s="6">
        <f t="shared" si="192"/>
        <v>438</v>
      </c>
      <c r="P350" s="54">
        <f t="shared" si="192"/>
        <v>473</v>
      </c>
    </row>
    <row r="351" spans="1:16" ht="15.75" customHeight="1" x14ac:dyDescent="0.2">
      <c r="A351" s="19"/>
      <c r="B351" s="3"/>
      <c r="C351" s="1"/>
      <c r="D351" s="1"/>
      <c r="E351" s="3"/>
      <c r="F351" s="3"/>
      <c r="G351" s="12"/>
      <c r="H351" s="12"/>
      <c r="I351" s="12"/>
      <c r="J351" s="12"/>
      <c r="K351" s="12"/>
      <c r="L351" s="12"/>
      <c r="M351" s="12"/>
      <c r="N351" s="12"/>
      <c r="O351" s="12"/>
      <c r="P351" s="52"/>
    </row>
    <row r="352" spans="1:16" ht="15.75" customHeight="1" x14ac:dyDescent="0.2">
      <c r="A352" s="19" t="s">
        <v>117</v>
      </c>
      <c r="B352" s="2">
        <f>SUM(C352:D352)</f>
        <v>4989</v>
      </c>
      <c r="C352" s="2">
        <f t="shared" ref="C352:D355" si="193">SUM(E352,G352,I352,K352,M352,O352)</f>
        <v>2319</v>
      </c>
      <c r="D352" s="2">
        <f t="shared" si="193"/>
        <v>2670</v>
      </c>
      <c r="E352" s="3">
        <v>520</v>
      </c>
      <c r="F352" s="3">
        <v>580</v>
      </c>
      <c r="G352" s="3">
        <v>505</v>
      </c>
      <c r="H352" s="3">
        <v>506</v>
      </c>
      <c r="I352" s="3">
        <v>419</v>
      </c>
      <c r="J352" s="3">
        <v>473</v>
      </c>
      <c r="K352" s="1">
        <v>363</v>
      </c>
      <c r="L352" s="1">
        <v>447</v>
      </c>
      <c r="M352" s="1">
        <v>286</v>
      </c>
      <c r="N352" s="1">
        <v>375</v>
      </c>
      <c r="O352" s="1">
        <v>226</v>
      </c>
      <c r="P352" s="43">
        <v>289</v>
      </c>
    </row>
    <row r="353" spans="1:16" ht="15.75" customHeight="1" x14ac:dyDescent="0.2">
      <c r="A353" s="19" t="s">
        <v>135</v>
      </c>
      <c r="B353" s="2">
        <f t="shared" ref="B353:B355" si="194">SUM(C353:D353)</f>
        <v>73</v>
      </c>
      <c r="C353" s="2">
        <f t="shared" si="193"/>
        <v>33</v>
      </c>
      <c r="D353" s="2">
        <f t="shared" si="193"/>
        <v>40</v>
      </c>
      <c r="E353" s="3">
        <v>16</v>
      </c>
      <c r="F353" s="3">
        <v>15</v>
      </c>
      <c r="G353" s="3">
        <v>9</v>
      </c>
      <c r="H353" s="3">
        <v>12</v>
      </c>
      <c r="I353" s="3">
        <v>8</v>
      </c>
      <c r="J353" s="3">
        <v>13</v>
      </c>
      <c r="K353" s="12" t="s">
        <v>173</v>
      </c>
      <c r="L353" s="12" t="s">
        <v>173</v>
      </c>
      <c r="M353" s="12" t="s">
        <v>173</v>
      </c>
      <c r="N353" s="12" t="s">
        <v>173</v>
      </c>
      <c r="O353" s="12" t="s">
        <v>173</v>
      </c>
      <c r="P353" s="52" t="s">
        <v>173</v>
      </c>
    </row>
    <row r="354" spans="1:16" ht="15.75" customHeight="1" x14ac:dyDescent="0.2">
      <c r="A354" s="19" t="s">
        <v>137</v>
      </c>
      <c r="B354" s="2">
        <f t="shared" si="194"/>
        <v>61</v>
      </c>
      <c r="C354" s="2">
        <f t="shared" si="193"/>
        <v>29</v>
      </c>
      <c r="D354" s="2">
        <f t="shared" si="193"/>
        <v>32</v>
      </c>
      <c r="E354" s="3">
        <v>8</v>
      </c>
      <c r="F354" s="3">
        <v>10</v>
      </c>
      <c r="G354" s="12">
        <v>8</v>
      </c>
      <c r="H354" s="12">
        <v>12</v>
      </c>
      <c r="I354" s="12">
        <v>13</v>
      </c>
      <c r="J354" s="12">
        <v>10</v>
      </c>
      <c r="K354" s="12" t="s">
        <v>173</v>
      </c>
      <c r="L354" s="12" t="s">
        <v>173</v>
      </c>
      <c r="M354" s="12" t="s">
        <v>173</v>
      </c>
      <c r="N354" s="12" t="s">
        <v>173</v>
      </c>
      <c r="O354" s="12" t="s">
        <v>173</v>
      </c>
      <c r="P354" s="52" t="s">
        <v>173</v>
      </c>
    </row>
    <row r="355" spans="1:16" ht="15.75" customHeight="1" x14ac:dyDescent="0.2">
      <c r="A355" s="19" t="s">
        <v>138</v>
      </c>
      <c r="B355" s="2">
        <f t="shared" si="194"/>
        <v>2898</v>
      </c>
      <c r="C355" s="2">
        <f t="shared" si="193"/>
        <v>1535</v>
      </c>
      <c r="D355" s="2">
        <f t="shared" si="193"/>
        <v>1363</v>
      </c>
      <c r="E355" s="3">
        <v>325</v>
      </c>
      <c r="F355" s="3">
        <v>267</v>
      </c>
      <c r="G355" s="3">
        <v>308</v>
      </c>
      <c r="H355" s="3">
        <v>269</v>
      </c>
      <c r="I355" s="3">
        <v>287</v>
      </c>
      <c r="J355" s="3">
        <v>242</v>
      </c>
      <c r="K355" s="1">
        <v>230</v>
      </c>
      <c r="L355" s="1">
        <v>213</v>
      </c>
      <c r="M355" s="1">
        <v>173</v>
      </c>
      <c r="N355" s="1">
        <v>188</v>
      </c>
      <c r="O355" s="1">
        <v>212</v>
      </c>
      <c r="P355" s="43">
        <v>184</v>
      </c>
    </row>
    <row r="356" spans="1:16" ht="15.75" customHeight="1" x14ac:dyDescent="0.2">
      <c r="A356" s="19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28"/>
    </row>
    <row r="357" spans="1:16" ht="15.75" customHeight="1" x14ac:dyDescent="0.2">
      <c r="A357" s="19" t="s">
        <v>182</v>
      </c>
      <c r="B357" s="2">
        <f>SUM(C357:D357)</f>
        <v>1442</v>
      </c>
      <c r="C357" s="2">
        <f>SUM(E357,G357,I357,K357,M357,O357)</f>
        <v>825</v>
      </c>
      <c r="D357" s="2">
        <f>SUM(F357,H357,J357,L357,N357,P357)</f>
        <v>617</v>
      </c>
      <c r="E357" s="3">
        <v>124</v>
      </c>
      <c r="F357" s="3">
        <v>115</v>
      </c>
      <c r="G357" s="3">
        <v>123</v>
      </c>
      <c r="H357" s="3">
        <v>103</v>
      </c>
      <c r="I357" s="3">
        <v>108</v>
      </c>
      <c r="J357" s="3">
        <v>102</v>
      </c>
      <c r="K357" s="3">
        <v>171</v>
      </c>
      <c r="L357" s="3">
        <v>114</v>
      </c>
      <c r="M357" s="3">
        <v>148</v>
      </c>
      <c r="N357" s="3">
        <v>96</v>
      </c>
      <c r="O357" s="3">
        <v>151</v>
      </c>
      <c r="P357" s="67">
        <v>87</v>
      </c>
    </row>
    <row r="358" spans="1:16" ht="15" customHeight="1" x14ac:dyDescent="0.2">
      <c r="A358" s="34"/>
      <c r="B358" s="35"/>
      <c r="C358" s="36"/>
      <c r="D358" s="36"/>
      <c r="E358" s="35"/>
      <c r="F358" s="35"/>
      <c r="G358" s="35"/>
      <c r="H358" s="35"/>
      <c r="I358" s="35"/>
      <c r="J358" s="35"/>
      <c r="K358" s="35"/>
      <c r="L358" s="35"/>
      <c r="M358" s="35"/>
      <c r="N358" s="35"/>
      <c r="O358" s="35"/>
      <c r="P358" s="37"/>
    </row>
    <row r="359" spans="1:16" ht="12.75" customHeight="1" x14ac:dyDescent="0.2">
      <c r="A359" s="38"/>
      <c r="B359" s="39"/>
      <c r="C359" s="40"/>
      <c r="D359" s="40"/>
      <c r="E359" s="39"/>
      <c r="F359" s="39"/>
      <c r="G359" s="39"/>
      <c r="H359" s="39"/>
      <c r="I359" s="39"/>
      <c r="J359" s="39"/>
      <c r="K359" s="39"/>
      <c r="L359" s="39"/>
      <c r="M359" s="39"/>
      <c r="N359" s="39"/>
      <c r="O359" s="39"/>
      <c r="P359" s="39"/>
    </row>
    <row r="360" spans="1:16" ht="15.75" customHeight="1" x14ac:dyDescent="0.2">
      <c r="A360" s="19" t="s">
        <v>168</v>
      </c>
      <c r="B360" s="41"/>
      <c r="C360" s="41"/>
      <c r="D360" s="41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</row>
    <row r="361" spans="1:16" ht="6.75" customHeight="1" x14ac:dyDescent="0.2">
      <c r="A361" s="53"/>
      <c r="B361" s="42"/>
      <c r="C361" s="42"/>
      <c r="D361" s="42"/>
      <c r="E361" s="42"/>
      <c r="F361" s="42"/>
      <c r="G361" s="42"/>
      <c r="H361" s="42"/>
      <c r="I361" s="42"/>
      <c r="J361" s="42"/>
      <c r="K361" s="42"/>
      <c r="L361" s="42"/>
      <c r="M361" s="42"/>
      <c r="N361" s="33"/>
      <c r="O361" s="33"/>
      <c r="P361" s="33"/>
    </row>
    <row r="362" spans="1:16" ht="15.75" customHeight="1" x14ac:dyDescent="0.2">
      <c r="A362" s="58" t="s">
        <v>167</v>
      </c>
    </row>
  </sheetData>
  <mergeCells count="156">
    <mergeCell ref="I195:I196"/>
    <mergeCell ref="J195:J196"/>
    <mergeCell ref="K195:K196"/>
    <mergeCell ref="K133:K134"/>
    <mergeCell ref="A186:P186"/>
    <mergeCell ref="A187:P187"/>
    <mergeCell ref="A189:A196"/>
    <mergeCell ref="B189:P190"/>
    <mergeCell ref="B191:B196"/>
    <mergeCell ref="C191:C196"/>
    <mergeCell ref="D191:D196"/>
    <mergeCell ref="E191:P192"/>
    <mergeCell ref="E193:F194"/>
    <mergeCell ref="G193:H194"/>
    <mergeCell ref="I193:J194"/>
    <mergeCell ref="K193:L194"/>
    <mergeCell ref="M193:N194"/>
    <mergeCell ref="O193:P194"/>
    <mergeCell ref="E195:E196"/>
    <mergeCell ref="F195:F196"/>
    <mergeCell ref="L195:L196"/>
    <mergeCell ref="M195:M196"/>
    <mergeCell ref="N195:N196"/>
    <mergeCell ref="O195:O196"/>
    <mergeCell ref="P195:P196"/>
    <mergeCell ref="G195:G196"/>
    <mergeCell ref="H195:H196"/>
    <mergeCell ref="A125:P125"/>
    <mergeCell ref="A127:A134"/>
    <mergeCell ref="B127:P128"/>
    <mergeCell ref="B129:B134"/>
    <mergeCell ref="C129:C134"/>
    <mergeCell ref="D129:D134"/>
    <mergeCell ref="E129:P130"/>
    <mergeCell ref="E131:F132"/>
    <mergeCell ref="G131:H132"/>
    <mergeCell ref="I131:J132"/>
    <mergeCell ref="K131:L132"/>
    <mergeCell ref="M131:N132"/>
    <mergeCell ref="O131:P132"/>
    <mergeCell ref="E133:E134"/>
    <mergeCell ref="F133:F134"/>
    <mergeCell ref="L133:L134"/>
    <mergeCell ref="M133:M134"/>
    <mergeCell ref="N133:N134"/>
    <mergeCell ref="O133:O134"/>
    <mergeCell ref="P133:P134"/>
    <mergeCell ref="G133:G134"/>
    <mergeCell ref="H133:H134"/>
    <mergeCell ref="I133:I134"/>
    <mergeCell ref="J133:J134"/>
    <mergeCell ref="N72:N73"/>
    <mergeCell ref="O72:O73"/>
    <mergeCell ref="P72:P73"/>
    <mergeCell ref="G72:G73"/>
    <mergeCell ref="H72:H73"/>
    <mergeCell ref="I72:I73"/>
    <mergeCell ref="J72:J73"/>
    <mergeCell ref="K72:K73"/>
    <mergeCell ref="A124:P124"/>
    <mergeCell ref="B4:P5"/>
    <mergeCell ref="I10:I11"/>
    <mergeCell ref="P10:P11"/>
    <mergeCell ref="M10:M11"/>
    <mergeCell ref="J10:J11"/>
    <mergeCell ref="K10:K11"/>
    <mergeCell ref="A63:P63"/>
    <mergeCell ref="A64:P64"/>
    <mergeCell ref="A66:A73"/>
    <mergeCell ref="B66:P67"/>
    <mergeCell ref="B68:B73"/>
    <mergeCell ref="C68:C73"/>
    <mergeCell ref="D68:D73"/>
    <mergeCell ref="E68:P69"/>
    <mergeCell ref="E70:F71"/>
    <mergeCell ref="G70:H71"/>
    <mergeCell ref="I70:J71"/>
    <mergeCell ref="K70:L71"/>
    <mergeCell ref="M70:N71"/>
    <mergeCell ref="O70:P71"/>
    <mergeCell ref="E72:E73"/>
    <mergeCell ref="F72:F73"/>
    <mergeCell ref="L72:L73"/>
    <mergeCell ref="M72:M73"/>
    <mergeCell ref="G257:G258"/>
    <mergeCell ref="H257:H258"/>
    <mergeCell ref="I257:I258"/>
    <mergeCell ref="J257:J258"/>
    <mergeCell ref="K257:K258"/>
    <mergeCell ref="L257:L258"/>
    <mergeCell ref="A1:P1"/>
    <mergeCell ref="A2:P2"/>
    <mergeCell ref="O8:P9"/>
    <mergeCell ref="G8:H9"/>
    <mergeCell ref="I8:J9"/>
    <mergeCell ref="K8:L9"/>
    <mergeCell ref="M8:N9"/>
    <mergeCell ref="E8:F9"/>
    <mergeCell ref="A4:A11"/>
    <mergeCell ref="O10:O11"/>
    <mergeCell ref="E10:E11"/>
    <mergeCell ref="F10:F11"/>
    <mergeCell ref="G10:G11"/>
    <mergeCell ref="H10:H11"/>
    <mergeCell ref="B6:B11"/>
    <mergeCell ref="C6:C11"/>
    <mergeCell ref="D6:D11"/>
    <mergeCell ref="E6:P7"/>
    <mergeCell ref="E316:E317"/>
    <mergeCell ref="F316:F317"/>
    <mergeCell ref="G316:G317"/>
    <mergeCell ref="H316:H317"/>
    <mergeCell ref="I316:I317"/>
    <mergeCell ref="J316:J317"/>
    <mergeCell ref="L10:L11"/>
    <mergeCell ref="N10:N11"/>
    <mergeCell ref="A248:P248"/>
    <mergeCell ref="A249:P249"/>
    <mergeCell ref="A251:A258"/>
    <mergeCell ref="B251:P252"/>
    <mergeCell ref="B253:B258"/>
    <mergeCell ref="C253:C258"/>
    <mergeCell ref="D253:D258"/>
    <mergeCell ref="E253:P254"/>
    <mergeCell ref="E255:F256"/>
    <mergeCell ref="G255:H256"/>
    <mergeCell ref="I255:J256"/>
    <mergeCell ref="K255:L256"/>
    <mergeCell ref="M255:N256"/>
    <mergeCell ref="O255:P256"/>
    <mergeCell ref="E257:E258"/>
    <mergeCell ref="F257:F258"/>
    <mergeCell ref="K316:K317"/>
    <mergeCell ref="L316:L317"/>
    <mergeCell ref="M316:M317"/>
    <mergeCell ref="N316:N317"/>
    <mergeCell ref="O316:O317"/>
    <mergeCell ref="P316:P317"/>
    <mergeCell ref="M257:M258"/>
    <mergeCell ref="N257:N258"/>
    <mergeCell ref="O257:O258"/>
    <mergeCell ref="P257:P258"/>
    <mergeCell ref="A307:P307"/>
    <mergeCell ref="A308:P308"/>
    <mergeCell ref="A310:A317"/>
    <mergeCell ref="B310:P311"/>
    <mergeCell ref="B312:B317"/>
    <mergeCell ref="C312:C317"/>
    <mergeCell ref="D312:D317"/>
    <mergeCell ref="E312:P313"/>
    <mergeCell ref="E314:F315"/>
    <mergeCell ref="G314:H315"/>
    <mergeCell ref="I314:J315"/>
    <mergeCell ref="K314:L315"/>
    <mergeCell ref="M314:N315"/>
    <mergeCell ref="O314:P315"/>
  </mergeCells>
  <phoneticPr fontId="0" type="noConversion"/>
  <printOptions horizontalCentered="1"/>
  <pageMargins left="0.70866141732283472" right="0.70866141732283472" top="0.98425196850393704" bottom="0.98425196850393704" header="0" footer="0"/>
  <pageSetup scale="70" orientation="portrait" r:id="rId1"/>
  <headerFooter alignWithMargins="0"/>
  <ignoredErrors>
    <ignoredError sqref="E41 F41:P41 F148:N14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511-22(2015) </vt:lpstr>
      <vt:lpstr>'511-22(2015) '!Área_de_impresión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ENISEL PADILLA</cp:lastModifiedBy>
  <cp:lastPrinted>2017-09-21T13:56:25Z</cp:lastPrinted>
  <dcterms:created xsi:type="dcterms:W3CDTF">1996-11-27T10:00:04Z</dcterms:created>
  <dcterms:modified xsi:type="dcterms:W3CDTF">2017-09-21T13:57:02Z</dcterms:modified>
</cp:coreProperties>
</file>