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34" sheetId="1" r:id="rId1"/>
  </sheets>
  <definedNames>
    <definedName name="_xlnm.Print_Area" localSheetId="0">'34'!$A$1:$G$63</definedName>
  </definedNames>
  <calcPr calcId="124519"/>
</workbook>
</file>

<file path=xl/calcChain.xml><?xml version="1.0" encoding="utf-8"?>
<calcChain xmlns="http://schemas.openxmlformats.org/spreadsheetml/2006/main">
  <c r="E17" i="1"/>
  <c r="B32"/>
  <c r="B31"/>
  <c r="B30"/>
  <c r="G29"/>
  <c r="F29"/>
  <c r="E29"/>
  <c r="D29"/>
  <c r="C29"/>
  <c r="B29"/>
  <c r="B28"/>
  <c r="B27"/>
  <c r="B25" s="1"/>
  <c r="B26"/>
  <c r="G25"/>
  <c r="F25"/>
  <c r="E25"/>
  <c r="D25"/>
  <c r="C25"/>
  <c r="B24"/>
  <c r="G23"/>
  <c r="F23"/>
  <c r="E23"/>
  <c r="D23"/>
  <c r="B23" s="1"/>
  <c r="B21" s="1"/>
  <c r="B22"/>
  <c r="G21"/>
  <c r="F21"/>
  <c r="E21"/>
  <c r="D21"/>
  <c r="C21"/>
  <c r="B20"/>
  <c r="B19"/>
  <c r="B17" s="1"/>
  <c r="B18"/>
  <c r="G17"/>
  <c r="F17"/>
  <c r="D17"/>
  <c r="C17"/>
  <c r="B16"/>
  <c r="B15"/>
  <c r="B14"/>
  <c r="G13"/>
  <c r="F13"/>
  <c r="E13"/>
  <c r="D13"/>
  <c r="C13"/>
  <c r="B13"/>
  <c r="B12"/>
  <c r="B10"/>
  <c r="G9"/>
  <c r="F9"/>
  <c r="E9"/>
  <c r="D9"/>
  <c r="C9"/>
</calcChain>
</file>

<file path=xl/sharedStrings.xml><?xml version="1.0" encoding="utf-8"?>
<sst xmlns="http://schemas.openxmlformats.org/spreadsheetml/2006/main" count="62" uniqueCount="38">
  <si>
    <t xml:space="preserve">   </t>
  </si>
  <si>
    <t>Año y fuente</t>
  </si>
  <si>
    <t xml:space="preserve">Inventario de emisiones
 (en toneladas métricas) </t>
  </si>
  <si>
    <t>Total</t>
  </si>
  <si>
    <t xml:space="preserve">Tipos de contaminantes </t>
  </si>
  <si>
    <t>PST</t>
  </si>
  <si>
    <t>NOx</t>
  </si>
  <si>
    <t>SOx</t>
  </si>
  <si>
    <t>CO</t>
  </si>
  <si>
    <t>HC</t>
  </si>
  <si>
    <t>Móvil</t>
  </si>
  <si>
    <t>…</t>
  </si>
  <si>
    <t>Industria</t>
  </si>
  <si>
    <t>Energía</t>
  </si>
  <si>
    <t xml:space="preserve">Movil (R) </t>
  </si>
  <si>
    <t>Industria (P)</t>
  </si>
  <si>
    <t xml:space="preserve">Energía (R) </t>
  </si>
  <si>
    <t>Móvil (P)</t>
  </si>
  <si>
    <t>...</t>
  </si>
  <si>
    <t>Industria (E)</t>
  </si>
  <si>
    <t>Energía (P)</t>
  </si>
  <si>
    <t>PST:  Partículas sólidas en suspensión (Plomo, polvo, polen, etc.).</t>
  </si>
  <si>
    <t>Años</t>
  </si>
  <si>
    <t>Sector</t>
  </si>
  <si>
    <t>NOx: Óxidos de Nitrógeno.</t>
  </si>
  <si>
    <t>SOx: Sulfatos</t>
  </si>
  <si>
    <t>CO:   Monóxido de Carbono.</t>
  </si>
  <si>
    <t>HC:   Hidrocarburos.</t>
  </si>
  <si>
    <t>…     Información no disponible</t>
  </si>
  <si>
    <t>(E)    Cifras estimadas</t>
  </si>
  <si>
    <t>(P)    Cifras preliminares.</t>
  </si>
  <si>
    <t>(R)    Cifras revisadas.</t>
  </si>
  <si>
    <t>Año</t>
  </si>
  <si>
    <t>IPI</t>
  </si>
  <si>
    <t>Emisiones</t>
  </si>
  <si>
    <t>(P)</t>
  </si>
  <si>
    <t>(E)</t>
  </si>
  <si>
    <t>Cuadro 34.  INVENTARIO DE EMISIONES ATMOSFÉRICAS EN LA REPÚBLICA, POR TIPOS DE CONTAMINANTES, SEGÚN FUENTE: 
AÑOS 2012-16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</si>
</sst>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[$€]* #,##0.00_);_([$€]* \(#,##0.00\);_([$€]* &quot;-&quot;??_);_(@_)"/>
  </numFmts>
  <fonts count="7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0" fillId="0" borderId="7" xfId="0" applyNumberFormat="1" applyBorder="1"/>
    <xf numFmtId="3" fontId="0" fillId="0" borderId="0" xfId="0" applyNumberFormat="1"/>
    <xf numFmtId="0" fontId="3" fillId="0" borderId="5" xfId="0" applyFont="1" applyBorder="1" applyAlignment="1">
      <alignment horizontal="center"/>
    </xf>
    <xf numFmtId="3" fontId="3" fillId="0" borderId="0" xfId="0" applyNumberFormat="1" applyFont="1"/>
    <xf numFmtId="3" fontId="3" fillId="0" borderId="7" xfId="0" applyNumberFormat="1" applyFont="1" applyBorder="1"/>
    <xf numFmtId="0" fontId="1" fillId="0" borderId="5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0" xfId="0" applyNumberFormat="1" applyFill="1" applyBorder="1"/>
    <xf numFmtId="3" fontId="3" fillId="0" borderId="5" xfId="0" applyNumberFormat="1" applyFont="1" applyBorder="1"/>
    <xf numFmtId="3" fontId="0" fillId="0" borderId="5" xfId="0" applyNumberFormat="1" applyBorder="1"/>
    <xf numFmtId="0" fontId="4" fillId="0" borderId="0" xfId="0" applyFont="1"/>
    <xf numFmtId="3" fontId="0" fillId="0" borderId="0" xfId="0" applyNumberFormat="1" applyBorder="1"/>
    <xf numFmtId="3" fontId="3" fillId="0" borderId="0" xfId="0" applyNumberFormat="1" applyFont="1" applyFill="1" applyBorder="1"/>
    <xf numFmtId="3" fontId="3" fillId="0" borderId="0" xfId="0" applyNumberFormat="1" applyFont="1" applyBorder="1"/>
    <xf numFmtId="0" fontId="3" fillId="0" borderId="0" xfId="0" applyFont="1" applyAlignment="1">
      <alignment horizontal="center"/>
    </xf>
    <xf numFmtId="3" fontId="3" fillId="0" borderId="10" xfId="0" applyNumberFormat="1" applyFont="1" applyBorder="1"/>
    <xf numFmtId="49" fontId="1" fillId="0" borderId="0" xfId="0" applyNumberFormat="1" applyFont="1" applyBorder="1" applyAlignment="1">
      <alignment horizontal="left"/>
    </xf>
    <xf numFmtId="3" fontId="0" fillId="0" borderId="7" xfId="0" applyNumberFormat="1" applyFill="1" applyBorder="1"/>
    <xf numFmtId="3" fontId="0" fillId="0" borderId="7" xfId="0" applyNumberFormat="1" applyFill="1" applyBorder="1" applyAlignment="1">
      <alignment horizontal="right"/>
    </xf>
    <xf numFmtId="3" fontId="0" fillId="0" borderId="0" xfId="0" applyNumberFormat="1" applyFill="1"/>
    <xf numFmtId="0" fontId="1" fillId="0" borderId="0" xfId="0" applyFont="1" applyBorder="1" applyAlignment="1">
      <alignment horizontal="left"/>
    </xf>
    <xf numFmtId="3" fontId="0" fillId="0" borderId="10" xfId="0" applyNumberFormat="1" applyBorder="1"/>
    <xf numFmtId="3" fontId="1" fillId="0" borderId="7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0" fillId="0" borderId="6" xfId="0" applyNumberFormat="1" applyBorder="1"/>
    <xf numFmtId="3" fontId="0" fillId="0" borderId="6" xfId="0" applyNumberFormat="1" applyFill="1" applyBorder="1"/>
    <xf numFmtId="0" fontId="1" fillId="0" borderId="0" xfId="0" applyFont="1"/>
    <xf numFmtId="0" fontId="5" fillId="0" borderId="0" xfId="0" applyFont="1"/>
    <xf numFmtId="1" fontId="5" fillId="0" borderId="0" xfId="0" applyNumberFormat="1" applyFont="1"/>
    <xf numFmtId="1" fontId="0" fillId="0" borderId="0" xfId="0" applyNumberForma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43</xdr:row>
      <xdr:rowOff>19050</xdr:rowOff>
    </xdr:from>
    <xdr:to>
      <xdr:col>6</xdr:col>
      <xdr:colOff>866775</xdr:colOff>
      <xdr:row>62</xdr:row>
      <xdr:rowOff>123825</xdr:rowOff>
    </xdr:to>
    <xdr:pic>
      <xdr:nvPicPr>
        <xdr:cNvPr id="2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7096125"/>
          <a:ext cx="7010400" cy="3181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Q47"/>
  <sheetViews>
    <sheetView tabSelected="1" topLeftCell="A22" zoomScaleSheetLayoutView="75" workbookViewId="0">
      <selection sqref="A1:G2"/>
    </sheetView>
  </sheetViews>
  <sheetFormatPr baseColWidth="10" defaultRowHeight="12.75"/>
  <cols>
    <col min="1" max="1" width="16" customWidth="1"/>
    <col min="2" max="7" width="15.7109375" customWidth="1"/>
    <col min="8" max="8" width="11.42578125" style="1"/>
  </cols>
  <sheetData>
    <row r="1" spans="1:17">
      <c r="A1" s="40" t="s">
        <v>37</v>
      </c>
      <c r="B1" s="41"/>
      <c r="C1" s="41"/>
      <c r="D1" s="41"/>
      <c r="E1" s="41"/>
      <c r="F1" s="41"/>
      <c r="G1" s="41"/>
      <c r="H1" s="42" t="s">
        <v>0</v>
      </c>
      <c r="I1" s="42"/>
      <c r="J1" s="42"/>
      <c r="K1" s="42"/>
      <c r="L1" s="42"/>
      <c r="M1" s="42"/>
      <c r="N1" s="42"/>
    </row>
    <row r="2" spans="1:17" ht="39.75" customHeight="1">
      <c r="A2" s="41"/>
      <c r="B2" s="41"/>
      <c r="C2" s="41"/>
      <c r="D2" s="41"/>
      <c r="E2" s="41"/>
      <c r="F2" s="41"/>
      <c r="G2" s="41"/>
    </row>
    <row r="3" spans="1:17">
      <c r="A3" s="43"/>
      <c r="B3" s="43"/>
      <c r="C3" s="43"/>
      <c r="D3" s="43"/>
      <c r="E3" s="43"/>
      <c r="F3" s="43"/>
      <c r="G3" s="43"/>
    </row>
    <row r="4" spans="1:17" ht="12.75" customHeight="1">
      <c r="A4" s="44" t="s">
        <v>1</v>
      </c>
      <c r="B4" s="47" t="s">
        <v>2</v>
      </c>
      <c r="C4" s="48"/>
      <c r="D4" s="48"/>
      <c r="E4" s="48"/>
      <c r="F4" s="48"/>
      <c r="G4" s="48"/>
      <c r="H4" s="51"/>
      <c r="I4" s="51"/>
      <c r="J4" s="51"/>
      <c r="K4" s="51"/>
      <c r="L4" s="51"/>
      <c r="M4" s="51"/>
    </row>
    <row r="5" spans="1:17" ht="24" customHeight="1">
      <c r="A5" s="45"/>
      <c r="B5" s="49"/>
      <c r="C5" s="50"/>
      <c r="D5" s="50"/>
      <c r="E5" s="50"/>
      <c r="F5" s="50"/>
      <c r="G5" s="50"/>
    </row>
    <row r="6" spans="1:17" ht="20.25" customHeight="1">
      <c r="A6" s="45"/>
      <c r="B6" s="52" t="s">
        <v>3</v>
      </c>
      <c r="C6" s="54" t="s">
        <v>4</v>
      </c>
      <c r="D6" s="55"/>
      <c r="E6" s="55"/>
      <c r="F6" s="55"/>
      <c r="G6" s="55"/>
    </row>
    <row r="7" spans="1:17" ht="19.5" customHeight="1">
      <c r="A7" s="46"/>
      <c r="B7" s="53"/>
      <c r="C7" s="2" t="s">
        <v>5</v>
      </c>
      <c r="D7" s="2" t="s">
        <v>6</v>
      </c>
      <c r="E7" s="3" t="s">
        <v>7</v>
      </c>
      <c r="F7" s="2" t="s">
        <v>8</v>
      </c>
      <c r="G7" s="3" t="s">
        <v>9</v>
      </c>
    </row>
    <row r="8" spans="1:17">
      <c r="A8" s="4"/>
      <c r="B8" s="5"/>
      <c r="C8" s="5"/>
      <c r="D8" s="5"/>
      <c r="F8" s="5"/>
      <c r="G8" s="6"/>
    </row>
    <row r="9" spans="1:17" ht="18" hidden="1" customHeight="1">
      <c r="A9" s="7">
        <v>2011</v>
      </c>
      <c r="B9" s="8">
        <v>427928</v>
      </c>
      <c r="C9" s="9">
        <f>SUM(C10:C12)</f>
        <v>10051.503945976086</v>
      </c>
      <c r="D9" s="9">
        <f>SUM(D10:D12)</f>
        <v>60441.831089330444</v>
      </c>
      <c r="E9" s="9">
        <f>SUM(E10:E12)</f>
        <v>9809.099418047208</v>
      </c>
      <c r="F9" s="9">
        <f>SUM(F10:F12)</f>
        <v>307534.9534962473</v>
      </c>
      <c r="G9" s="8">
        <f>SUM(G10:G12)</f>
        <v>40091.125422649689</v>
      </c>
      <c r="I9" s="6"/>
      <c r="J9" s="6"/>
      <c r="K9" s="6"/>
      <c r="L9" s="6"/>
      <c r="M9" s="6"/>
      <c r="N9" s="6"/>
    </row>
    <row r="10" spans="1:17" hidden="1">
      <c r="A10" s="10" t="s">
        <v>10</v>
      </c>
      <c r="B10" s="6">
        <f>SUM(C10:G10)</f>
        <v>413735.07846491324</v>
      </c>
      <c r="C10" s="5">
        <v>9699.2241460948007</v>
      </c>
      <c r="D10" s="5">
        <v>56793.965207330883</v>
      </c>
      <c r="E10" s="11" t="s">
        <v>11</v>
      </c>
      <c r="F10" s="5">
        <v>307234.80102153355</v>
      </c>
      <c r="G10" s="12">
        <v>40007.08808995397</v>
      </c>
      <c r="I10" s="6"/>
      <c r="J10" s="6"/>
      <c r="K10" s="6"/>
      <c r="L10" s="6"/>
      <c r="M10" s="6"/>
      <c r="N10" s="6"/>
    </row>
    <row r="11" spans="1:17" hidden="1">
      <c r="A11" s="10" t="s">
        <v>12</v>
      </c>
      <c r="B11" s="6">
        <v>6302.2187437451803</v>
      </c>
      <c r="C11" s="5">
        <v>118.06965303663416</v>
      </c>
      <c r="D11" s="5">
        <v>1729.0826836636174</v>
      </c>
      <c r="E11" s="5">
        <v>4285.3296046558489</v>
      </c>
      <c r="F11" s="5">
        <v>125.71763850139264</v>
      </c>
      <c r="G11" s="12">
        <v>44.019163887687448</v>
      </c>
      <c r="I11" s="6"/>
      <c r="J11" s="6"/>
      <c r="K11" s="6"/>
      <c r="L11" s="6"/>
      <c r="M11" s="6"/>
      <c r="N11" s="6"/>
    </row>
    <row r="12" spans="1:17" hidden="1">
      <c r="A12" s="10" t="s">
        <v>13</v>
      </c>
      <c r="B12" s="6">
        <f>SUM(C12:G12)</f>
        <v>7891.2161635923421</v>
      </c>
      <c r="C12" s="5">
        <v>234.2101468446505</v>
      </c>
      <c r="D12" s="5">
        <v>1918.7831983359451</v>
      </c>
      <c r="E12" s="5">
        <v>5523.7698133913582</v>
      </c>
      <c r="F12" s="5">
        <v>174.43483621235868</v>
      </c>
      <c r="G12" s="12">
        <v>40.018168808030609</v>
      </c>
      <c r="I12" s="6"/>
      <c r="J12" s="6"/>
      <c r="K12" s="6"/>
      <c r="L12" s="6"/>
      <c r="M12" s="6"/>
      <c r="N12" s="6"/>
    </row>
    <row r="13" spans="1:17" ht="15.75">
      <c r="A13" s="7">
        <v>2012</v>
      </c>
      <c r="B13" s="13">
        <f t="shared" ref="B13:G13" si="0">SUM(B14:B16)</f>
        <v>493072.57848775631</v>
      </c>
      <c r="C13" s="9">
        <f t="shared" si="0"/>
        <v>11607.02071527334</v>
      </c>
      <c r="D13" s="9">
        <f t="shared" si="0"/>
        <v>69161.056063364755</v>
      </c>
      <c r="E13" s="9">
        <f t="shared" si="0"/>
        <v>8292.2254337173144</v>
      </c>
      <c r="F13" s="9">
        <f t="shared" si="0"/>
        <v>357429.34535896155</v>
      </c>
      <c r="G13" s="8">
        <f t="shared" si="0"/>
        <v>46582.930916439364</v>
      </c>
    </row>
    <row r="14" spans="1:17">
      <c r="A14" s="10" t="s">
        <v>10</v>
      </c>
      <c r="B14" s="14">
        <f>SUM(C14:G14)</f>
        <v>480990.36623752274</v>
      </c>
      <c r="C14" s="5">
        <v>11275.922747958801</v>
      </c>
      <c r="D14" s="5">
        <v>66026.307007915209</v>
      </c>
      <c r="E14" s="11" t="s">
        <v>11</v>
      </c>
      <c r="F14" s="5">
        <v>357177.64541600086</v>
      </c>
      <c r="G14" s="6">
        <v>46510.491065647882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7">
      <c r="A15" s="10" t="s">
        <v>12</v>
      </c>
      <c r="B15" s="14">
        <f>SUM(C15:G15)</f>
        <v>6663.780297171199</v>
      </c>
      <c r="C15" s="5">
        <v>124.84337018295901</v>
      </c>
      <c r="D15" s="5">
        <v>1828.2810527662316</v>
      </c>
      <c r="E15" s="5">
        <v>4531.1811835683757</v>
      </c>
      <c r="F15" s="5">
        <v>132.93012453493867</v>
      </c>
      <c r="G15" s="6">
        <v>46.54456611869422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1:17">
      <c r="A16" s="10" t="s">
        <v>13</v>
      </c>
      <c r="B16" s="16">
        <f>SUM(C16:G16)</f>
        <v>5418.4319530623707</v>
      </c>
      <c r="C16" s="5">
        <v>206.25459713158017</v>
      </c>
      <c r="D16" s="5">
        <v>1306.4680026833153</v>
      </c>
      <c r="E16" s="5">
        <v>3761.0442501489383</v>
      </c>
      <c r="F16" s="5">
        <v>118.76981842575594</v>
      </c>
      <c r="G16" s="6">
        <v>25.895284672781088</v>
      </c>
      <c r="H16" s="16"/>
      <c r="I16" s="15"/>
      <c r="J16" s="15"/>
      <c r="K16" s="15"/>
      <c r="L16" s="15"/>
      <c r="M16" s="15"/>
      <c r="N16" s="15"/>
      <c r="O16" s="15"/>
      <c r="P16" s="15"/>
      <c r="Q16" s="15"/>
    </row>
    <row r="17" spans="1:8" ht="15.75">
      <c r="A17" s="7">
        <v>2013</v>
      </c>
      <c r="B17" s="17">
        <f t="shared" ref="B17:G17" si="1">SUM(B18:B20)</f>
        <v>514169.01228727185</v>
      </c>
      <c r="C17" s="9">
        <f t="shared" si="1"/>
        <v>12038.710637400109</v>
      </c>
      <c r="D17" s="9">
        <f t="shared" si="1"/>
        <v>72000.150116484831</v>
      </c>
      <c r="E17" s="9">
        <f>SUM(E18:E20)</f>
        <v>9327.1081572550065</v>
      </c>
      <c r="F17" s="9">
        <f t="shared" si="1"/>
        <v>372302.94567505491</v>
      </c>
      <c r="G17" s="18">
        <f t="shared" si="1"/>
        <v>48500.097701077</v>
      </c>
      <c r="H17" s="16"/>
    </row>
    <row r="18" spans="1:8">
      <c r="A18" s="10" t="s">
        <v>10</v>
      </c>
      <c r="B18" s="16">
        <f>SUM(C18:G18)</f>
        <v>500631.34043131082</v>
      </c>
      <c r="C18" s="5">
        <v>11686.3376642412</v>
      </c>
      <c r="D18" s="5">
        <v>68506.757839350728</v>
      </c>
      <c r="E18" s="11" t="s">
        <v>11</v>
      </c>
      <c r="F18" s="5">
        <v>372018.51641760563</v>
      </c>
      <c r="G18" s="6">
        <v>48419.728510113237</v>
      </c>
      <c r="H18" s="16"/>
    </row>
    <row r="19" spans="1:8">
      <c r="A19" s="10" t="s">
        <v>12</v>
      </c>
      <c r="B19" s="16">
        <f>SUM(C19:G19)</f>
        <v>6638.6718559610581</v>
      </c>
      <c r="C19" s="5">
        <v>124.37297315890865</v>
      </c>
      <c r="D19" s="5">
        <v>1821.3922771341054</v>
      </c>
      <c r="E19" s="5">
        <v>4514.1081572550056</v>
      </c>
      <c r="F19" s="5">
        <v>132.42925744927575</v>
      </c>
      <c r="G19" s="6">
        <v>46.369190963763188</v>
      </c>
      <c r="H19" s="16"/>
    </row>
    <row r="20" spans="1:8">
      <c r="A20" s="10" t="s">
        <v>13</v>
      </c>
      <c r="B20" s="16">
        <f>SUM(C20:G20)</f>
        <v>6899</v>
      </c>
      <c r="C20" s="5">
        <v>228</v>
      </c>
      <c r="D20" s="5">
        <v>1672</v>
      </c>
      <c r="E20" s="5">
        <v>4813</v>
      </c>
      <c r="F20" s="5">
        <v>152</v>
      </c>
      <c r="G20" s="6">
        <v>34</v>
      </c>
      <c r="H20" s="16"/>
    </row>
    <row r="21" spans="1:8" ht="18" customHeight="1">
      <c r="A21" s="7">
        <v>2014</v>
      </c>
      <c r="B21" s="18">
        <f>SUM(B22:B24)</f>
        <v>561328.446</v>
      </c>
      <c r="C21" s="9">
        <f>SUM(C22:C24)</f>
        <v>13075.35</v>
      </c>
      <c r="D21" s="9">
        <f>SUM(D22:D24)</f>
        <v>78490.63</v>
      </c>
      <c r="E21" s="9">
        <f>SUM(E23:E24)</f>
        <v>9518.4399999999987</v>
      </c>
      <c r="F21" s="9">
        <f>SUM(F22:F24)</f>
        <v>407199.04800000001</v>
      </c>
      <c r="G21" s="18">
        <f>SUM(G22:G24)</f>
        <v>53044.978000000003</v>
      </c>
      <c r="H21" s="16"/>
    </row>
    <row r="22" spans="1:8">
      <c r="A22" s="10" t="s">
        <v>10</v>
      </c>
      <c r="B22" s="16">
        <f>SUM(C22:G22)</f>
        <v>547582.88</v>
      </c>
      <c r="C22" s="5">
        <v>12782.36</v>
      </c>
      <c r="D22" s="5">
        <v>74931.75</v>
      </c>
      <c r="E22" s="11" t="s">
        <v>11</v>
      </c>
      <c r="F22" s="5">
        <v>406908.02</v>
      </c>
      <c r="G22" s="6">
        <v>52960.75</v>
      </c>
      <c r="H22" s="16"/>
    </row>
    <row r="23" spans="1:8">
      <c r="A23" s="10" t="s">
        <v>12</v>
      </c>
      <c r="B23" s="16">
        <f>SUM(C23:G23)</f>
        <v>6618.5659999999998</v>
      </c>
      <c r="C23" s="5">
        <v>123.99</v>
      </c>
      <c r="D23" s="5">
        <f>1815.88</f>
        <v>1815.88</v>
      </c>
      <c r="E23" s="5">
        <f>4500.44</f>
        <v>4500.4399999999996</v>
      </c>
      <c r="F23" s="5">
        <f>132.028</f>
        <v>132.02799999999999</v>
      </c>
      <c r="G23" s="6">
        <f>46.228</f>
        <v>46.228000000000002</v>
      </c>
      <c r="H23" s="16"/>
    </row>
    <row r="24" spans="1:8">
      <c r="A24" s="10" t="s">
        <v>13</v>
      </c>
      <c r="B24" s="16">
        <f>SUM(C24:G24)</f>
        <v>7127</v>
      </c>
      <c r="C24" s="5">
        <v>169</v>
      </c>
      <c r="D24" s="5">
        <v>1743</v>
      </c>
      <c r="E24" s="5">
        <v>5018</v>
      </c>
      <c r="F24" s="5">
        <v>159</v>
      </c>
      <c r="G24" s="6">
        <v>38</v>
      </c>
      <c r="H24" s="16"/>
    </row>
    <row r="25" spans="1:8" ht="18" customHeight="1">
      <c r="A25" s="19">
        <v>2015</v>
      </c>
      <c r="B25" s="9">
        <f t="shared" ref="B25:G25" si="2">SUM(B26:B28)</f>
        <v>622317.20400000003</v>
      </c>
      <c r="C25" s="20">
        <f t="shared" si="2"/>
        <v>14573.26</v>
      </c>
      <c r="D25" s="20">
        <f t="shared" si="2"/>
        <v>86629.3</v>
      </c>
      <c r="E25" s="20">
        <f t="shared" si="2"/>
        <v>8188.4789999999994</v>
      </c>
      <c r="F25" s="20">
        <f t="shared" si="2"/>
        <v>453819.60000000003</v>
      </c>
      <c r="G25" s="20">
        <f t="shared" si="2"/>
        <v>59106.565000000002</v>
      </c>
      <c r="H25" s="16"/>
    </row>
    <row r="26" spans="1:8">
      <c r="A26" s="21" t="s">
        <v>14</v>
      </c>
      <c r="B26" s="22">
        <f>SUM(C26:G26)</f>
        <v>610378.45000000007</v>
      </c>
      <c r="C26" s="22">
        <v>14248.19</v>
      </c>
      <c r="D26" s="22">
        <v>83524.63</v>
      </c>
      <c r="E26" s="23" t="s">
        <v>11</v>
      </c>
      <c r="F26" s="22">
        <v>453571.45</v>
      </c>
      <c r="G26" s="24">
        <v>59034.18</v>
      </c>
      <c r="H26" s="16"/>
    </row>
    <row r="27" spans="1:8">
      <c r="A27" s="25" t="s">
        <v>15</v>
      </c>
      <c r="B27" s="5">
        <f>SUM(C27:G27)</f>
        <v>6820</v>
      </c>
      <c r="C27" s="5">
        <v>128</v>
      </c>
      <c r="D27" s="6">
        <v>1871</v>
      </c>
      <c r="E27" s="26">
        <v>4637</v>
      </c>
      <c r="F27" s="26">
        <v>136</v>
      </c>
      <c r="G27" s="26">
        <v>48</v>
      </c>
      <c r="H27" s="16"/>
    </row>
    <row r="28" spans="1:8">
      <c r="A28" s="21" t="s">
        <v>16</v>
      </c>
      <c r="B28" s="5">
        <f>SUM(C28:G28)</f>
        <v>5118.7539999999999</v>
      </c>
      <c r="C28" s="5">
        <v>197.07</v>
      </c>
      <c r="D28" s="5">
        <v>1233.67</v>
      </c>
      <c r="E28" s="5">
        <v>3551.4789999999998</v>
      </c>
      <c r="F28" s="5">
        <v>112.15</v>
      </c>
      <c r="G28" s="6">
        <v>24.385000000000002</v>
      </c>
      <c r="H28" s="16"/>
    </row>
    <row r="29" spans="1:8" ht="15.75">
      <c r="A29" s="19">
        <v>2016</v>
      </c>
      <c r="B29" s="9">
        <f t="shared" ref="B29:G29" si="3">SUM(B30:B32)</f>
        <v>657445.91999999993</v>
      </c>
      <c r="C29" s="9">
        <f t="shared" si="3"/>
        <v>15417.15</v>
      </c>
      <c r="D29" s="9">
        <f t="shared" si="3"/>
        <v>91474.12</v>
      </c>
      <c r="E29" s="9">
        <f t="shared" si="3"/>
        <v>8499.4</v>
      </c>
      <c r="F29" s="9">
        <f t="shared" si="3"/>
        <v>479594.65</v>
      </c>
      <c r="G29" s="20">
        <f t="shared" si="3"/>
        <v>62460.6</v>
      </c>
      <c r="H29" s="16"/>
    </row>
    <row r="30" spans="1:8">
      <c r="A30" s="25" t="s">
        <v>17</v>
      </c>
      <c r="B30" s="5">
        <f>SUM(C30:G30)</f>
        <v>645050.81999999995</v>
      </c>
      <c r="C30" s="5">
        <v>15057.55</v>
      </c>
      <c r="D30" s="5">
        <v>88269.22</v>
      </c>
      <c r="E30" s="27" t="s">
        <v>18</v>
      </c>
      <c r="F30" s="5">
        <v>479336.45</v>
      </c>
      <c r="G30" s="6">
        <v>62387.6</v>
      </c>
      <c r="H30" s="16"/>
    </row>
    <row r="31" spans="1:8">
      <c r="A31" s="10" t="s">
        <v>19</v>
      </c>
      <c r="B31" s="5">
        <f>SUM(C31:G31)</f>
        <v>6623</v>
      </c>
      <c r="C31" s="5">
        <v>124</v>
      </c>
      <c r="D31" s="5">
        <v>1817</v>
      </c>
      <c r="E31" s="5">
        <v>4504</v>
      </c>
      <c r="F31" s="5">
        <v>132</v>
      </c>
      <c r="G31" s="6">
        <v>46</v>
      </c>
      <c r="H31" s="16"/>
    </row>
    <row r="32" spans="1:8">
      <c r="A32" s="10" t="s">
        <v>20</v>
      </c>
      <c r="B32" s="5">
        <f>SUM(C32:G32)</f>
        <v>5772.0999999999995</v>
      </c>
      <c r="C32" s="22">
        <v>235.6</v>
      </c>
      <c r="D32" s="22">
        <v>1387.9</v>
      </c>
      <c r="E32" s="22">
        <v>3995.4</v>
      </c>
      <c r="F32" s="22">
        <v>126.2</v>
      </c>
      <c r="G32" s="12">
        <v>27</v>
      </c>
    </row>
    <row r="33" spans="1:17" ht="6.75" customHeight="1">
      <c r="A33" s="28"/>
      <c r="B33" s="29"/>
      <c r="C33" s="30"/>
      <c r="D33" s="30"/>
      <c r="E33" s="30"/>
      <c r="F33" s="30"/>
      <c r="G33" s="30"/>
    </row>
    <row r="34" spans="1:17" ht="6.75" customHeight="1">
      <c r="A34" s="31"/>
      <c r="B34" s="31"/>
      <c r="C34" s="31"/>
      <c r="D34" s="31"/>
      <c r="E34" s="32"/>
    </row>
    <row r="35" spans="1:17">
      <c r="A35" s="31" t="s">
        <v>21</v>
      </c>
      <c r="B35" s="31"/>
      <c r="C35" s="31"/>
      <c r="D35" s="31"/>
      <c r="E35" s="33"/>
      <c r="F35" s="34"/>
      <c r="I35" s="35" t="s">
        <v>22</v>
      </c>
      <c r="J35" s="35" t="s">
        <v>23</v>
      </c>
      <c r="K35" s="36" t="s">
        <v>5</v>
      </c>
      <c r="L35" s="36" t="s">
        <v>6</v>
      </c>
      <c r="M35" s="35" t="s">
        <v>7</v>
      </c>
      <c r="N35" s="35" t="s">
        <v>8</v>
      </c>
      <c r="O35" s="35" t="s">
        <v>9</v>
      </c>
      <c r="P35" s="37"/>
      <c r="Q35" s="37"/>
    </row>
    <row r="36" spans="1:17">
      <c r="A36" s="31" t="s">
        <v>24</v>
      </c>
      <c r="B36" s="31"/>
      <c r="C36" s="31"/>
      <c r="D36" s="31"/>
      <c r="I36" s="37">
        <v>2013</v>
      </c>
      <c r="J36" s="37">
        <v>6898.7697765140856</v>
      </c>
      <c r="K36" s="37">
        <v>228.24380648697928</v>
      </c>
      <c r="L36" s="37">
        <v>1671.7545579691023</v>
      </c>
      <c r="M36" s="37">
        <v>4812.6267577898398</v>
      </c>
      <c r="N36" s="37">
        <v>151.9776870881002</v>
      </c>
      <c r="O36" s="37">
        <v>34.166967180064105</v>
      </c>
      <c r="P36" s="37"/>
      <c r="Q36" s="37"/>
    </row>
    <row r="37" spans="1:17">
      <c r="A37" s="31" t="s">
        <v>25</v>
      </c>
      <c r="B37" s="31"/>
      <c r="C37" s="31"/>
      <c r="D37" s="31"/>
      <c r="I37" s="37">
        <v>2014</v>
      </c>
      <c r="J37" s="37">
        <v>7126.0616774831824</v>
      </c>
      <c r="K37" s="37">
        <v>169.05991081214606</v>
      </c>
      <c r="L37" s="37">
        <v>1743.0512852657989</v>
      </c>
      <c r="M37" s="37">
        <v>5017.8749121288156</v>
      </c>
      <c r="N37" s="37">
        <v>158.45920775143625</v>
      </c>
      <c r="O37" s="37">
        <v>37.616361524986289</v>
      </c>
      <c r="P37" s="37"/>
      <c r="Q37" s="37"/>
    </row>
    <row r="38" spans="1:17">
      <c r="A38" s="31" t="s">
        <v>26</v>
      </c>
      <c r="B38" s="31"/>
      <c r="C38" s="31"/>
      <c r="D38" s="31"/>
      <c r="I38" s="37">
        <v>2015</v>
      </c>
      <c r="J38" s="37">
        <v>5118.761879712174</v>
      </c>
      <c r="K38" s="37">
        <v>197.07323065166293</v>
      </c>
      <c r="L38" s="37">
        <v>1233.6717619709721</v>
      </c>
      <c r="M38" s="37">
        <v>3551.4793147649198</v>
      </c>
      <c r="N38" s="37">
        <v>112.15197836099748</v>
      </c>
      <c r="O38" s="37">
        <v>24.385593963622274</v>
      </c>
      <c r="P38" s="37"/>
      <c r="Q38" s="37"/>
    </row>
    <row r="39" spans="1:17">
      <c r="A39" s="31" t="s">
        <v>27</v>
      </c>
      <c r="B39" s="31"/>
      <c r="C39" s="31"/>
      <c r="D39" s="31"/>
      <c r="I39" s="37"/>
      <c r="J39" s="37"/>
      <c r="K39" s="37"/>
      <c r="L39" s="37"/>
      <c r="M39" s="37"/>
      <c r="N39" s="37"/>
      <c r="O39" s="37"/>
      <c r="P39" s="37"/>
      <c r="Q39" s="37"/>
    </row>
    <row r="40" spans="1:17">
      <c r="A40" s="31" t="s">
        <v>28</v>
      </c>
      <c r="I40" s="37"/>
      <c r="J40" s="37"/>
      <c r="K40" s="37"/>
      <c r="L40" s="37"/>
      <c r="M40" s="37"/>
      <c r="N40" s="37"/>
      <c r="O40" s="37"/>
      <c r="P40" s="37"/>
      <c r="Q40" s="37"/>
    </row>
    <row r="41" spans="1:17">
      <c r="A41" s="10" t="s">
        <v>29</v>
      </c>
      <c r="I41" s="37"/>
      <c r="J41" s="37"/>
      <c r="K41" s="37"/>
      <c r="L41" s="37"/>
      <c r="M41" s="37"/>
      <c r="N41" s="37"/>
      <c r="O41" s="37"/>
      <c r="P41" s="37"/>
      <c r="Q41" s="37"/>
    </row>
    <row r="42" spans="1:17" ht="12.75" customHeight="1">
      <c r="A42" s="38" t="s">
        <v>30</v>
      </c>
      <c r="B42" s="1"/>
      <c r="C42" s="39"/>
      <c r="D42" s="1"/>
      <c r="E42" s="1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2.75" customHeight="1">
      <c r="A43" s="38" t="s">
        <v>31</v>
      </c>
      <c r="B43" s="1"/>
      <c r="C43" s="39"/>
      <c r="D43" s="1"/>
      <c r="E43" s="1"/>
      <c r="I43" s="35" t="s">
        <v>32</v>
      </c>
      <c r="J43" s="35"/>
      <c r="K43" s="36" t="s">
        <v>33</v>
      </c>
      <c r="L43" s="35" t="s">
        <v>34</v>
      </c>
      <c r="M43" s="36" t="s">
        <v>5</v>
      </c>
      <c r="N43" s="36" t="s">
        <v>6</v>
      </c>
      <c r="O43" s="35" t="s">
        <v>7</v>
      </c>
      <c r="P43" s="35" t="s">
        <v>8</v>
      </c>
      <c r="Q43" s="35" t="s">
        <v>9</v>
      </c>
    </row>
    <row r="44" spans="1:17">
      <c r="I44" s="37">
        <v>2013</v>
      </c>
      <c r="J44" s="37" t="s">
        <v>35</v>
      </c>
      <c r="K44" s="37">
        <v>132.19999999999999</v>
      </c>
      <c r="L44" s="37">
        <v>6638.6718559610581</v>
      </c>
      <c r="M44" s="37">
        <v>124.37297315890865</v>
      </c>
      <c r="N44" s="37">
        <v>1821.3922771341054</v>
      </c>
      <c r="O44" s="37">
        <v>4514.1081572550056</v>
      </c>
      <c r="P44" s="37">
        <v>132.42925744927575</v>
      </c>
      <c r="Q44" s="37">
        <v>46.369190963763188</v>
      </c>
    </row>
    <row r="45" spans="1:17">
      <c r="I45" s="15">
        <v>2014</v>
      </c>
      <c r="J45" s="15" t="s">
        <v>36</v>
      </c>
      <c r="K45" s="15">
        <v>131.80000000000001</v>
      </c>
      <c r="L45" s="15">
        <v>6618.5851029929472</v>
      </c>
      <c r="M45" s="15">
        <v>123.99665553966841</v>
      </c>
      <c r="N45" s="15">
        <v>1815.881256628405</v>
      </c>
      <c r="O45" s="15">
        <v>4500.4497362043103</v>
      </c>
      <c r="P45" s="15">
        <v>132.02856378074543</v>
      </c>
      <c r="Q45" s="15">
        <v>46.228890839818376</v>
      </c>
    </row>
    <row r="46" spans="1:17">
      <c r="I46" s="15">
        <v>2015</v>
      </c>
      <c r="J46" s="15" t="s">
        <v>36</v>
      </c>
      <c r="K46" s="15">
        <v>129.1</v>
      </c>
      <c r="L46" s="15">
        <v>6482.9995204581901</v>
      </c>
      <c r="M46" s="15">
        <v>121.45651160979659</v>
      </c>
      <c r="N46" s="15">
        <v>1778.6818682149246</v>
      </c>
      <c r="O46" s="15">
        <v>4408.2553941121123</v>
      </c>
      <c r="P46" s="15">
        <v>129.32388151816568</v>
      </c>
      <c r="Q46" s="15">
        <v>45.281865003190838</v>
      </c>
    </row>
    <row r="47" spans="1:17">
      <c r="I47" s="15"/>
      <c r="J47" s="15"/>
      <c r="K47" s="15"/>
      <c r="L47" s="15"/>
      <c r="M47" s="15"/>
      <c r="N47" s="15"/>
      <c r="O47" s="15"/>
      <c r="P47" s="15"/>
      <c r="Q47" s="15"/>
    </row>
  </sheetData>
  <mergeCells count="8">
    <mergeCell ref="A1:G2"/>
    <mergeCell ref="H1:N1"/>
    <mergeCell ref="A3:G3"/>
    <mergeCell ref="A4:A7"/>
    <mergeCell ref="B4:G5"/>
    <mergeCell ref="H4:M4"/>
    <mergeCell ref="B6:B7"/>
    <mergeCell ref="C6:G6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colBreaks count="1" manualBreakCount="1">
    <brk id="7" max="1048575" man="1"/>
  </colBreaks>
  <ignoredErrors>
    <ignoredError sqref="B13 B17 B21 E21 B25 B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</vt:lpstr>
      <vt:lpstr>'34'!Área_de_impresión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2017-11-17T19:46:09Z</dcterms:created>
  <dcterms:modified xsi:type="dcterms:W3CDTF">2018-01-29T16:29:29Z</dcterms:modified>
</cp:coreProperties>
</file>