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05" windowWidth="18855" windowHeight="7680"/>
  </bookViews>
  <sheets>
    <sheet name="713-35" sheetId="1" r:id="rId1"/>
  </sheets>
  <externalReferences>
    <externalReference r:id="rId2"/>
  </externalReferences>
  <definedNames>
    <definedName name="_xlnm.Print_Area" localSheetId="0">'713-35'!$A$1:$F$65</definedName>
  </definedNames>
  <calcPr calcId="124519"/>
</workbook>
</file>

<file path=xl/calcChain.xml><?xml version="1.0" encoding="utf-8"?>
<calcChain xmlns="http://schemas.openxmlformats.org/spreadsheetml/2006/main">
  <c r="F27" i="1"/>
  <c r="E27"/>
  <c r="F26"/>
  <c r="E26"/>
  <c r="F25"/>
  <c r="E25"/>
  <c r="F24"/>
  <c r="E24"/>
  <c r="F23"/>
  <c r="E23"/>
  <c r="F22"/>
  <c r="E22"/>
  <c r="F20"/>
  <c r="E20"/>
  <c r="F19"/>
  <c r="E19"/>
  <c r="F18"/>
  <c r="E18"/>
  <c r="F17"/>
  <c r="E17"/>
  <c r="F16"/>
  <c r="E16"/>
  <c r="F15"/>
  <c r="E15"/>
  <c r="F14"/>
  <c r="E14"/>
  <c r="F13"/>
  <c r="E13"/>
  <c r="F12"/>
  <c r="E12"/>
  <c r="F11"/>
  <c r="E11"/>
  <c r="F10"/>
  <c r="E10"/>
  <c r="F9"/>
  <c r="E9"/>
  <c r="A9"/>
  <c r="A10" s="1"/>
  <c r="A11" s="1"/>
  <c r="A12" s="1"/>
  <c r="A13" s="1"/>
  <c r="A14" s="1"/>
  <c r="A15" s="1"/>
  <c r="A16" s="1"/>
  <c r="A17" s="1"/>
  <c r="A18" s="1"/>
  <c r="A19" s="1"/>
  <c r="A20" s="1"/>
  <c r="F8"/>
  <c r="E8"/>
  <c r="A8"/>
  <c r="F7"/>
  <c r="E7"/>
</calcChain>
</file>

<file path=xl/sharedStrings.xml><?xml version="1.0" encoding="utf-8"?>
<sst xmlns="http://schemas.openxmlformats.org/spreadsheetml/2006/main" count="17" uniqueCount="17">
  <si>
    <t>Cuadro 35.  EMISIONES DE CONTAMINANTES EN LA REPÚBLICA,
 CON RELACIÓN AL PRODUCTO INTERNO BRUTO Y PER CÁPITA: 
AÑOS 2012-16</t>
  </si>
  <si>
    <t>Año</t>
  </si>
  <si>
    <t xml:space="preserve">Inventario de emisiones     (en toneladas métricas)             </t>
  </si>
  <si>
    <t xml:space="preserve">PIB a precios de comprador                      (en millones de balboas de 2007) (R)             </t>
  </si>
  <si>
    <t>Población (miles de habitantes) (1)</t>
  </si>
  <si>
    <t>Indicadores relacionados</t>
  </si>
  <si>
    <t>Emisiones por balboa del PIB                        (tm/millón de balboas)</t>
  </si>
  <si>
    <t>Emisiones per cápita (tm/habitante)</t>
  </si>
  <si>
    <t>2015 (P)</t>
  </si>
  <si>
    <t>2016 (E)</t>
  </si>
  <si>
    <t>NOTA: Cambio en las cifras debido a ajustes metodológicos en el cálculo del Producto Interno Bruto.</t>
  </si>
  <si>
    <t>tm        Toneladas métricas.</t>
  </si>
  <si>
    <t>(1)        Con base en las estimaciones de la población total de la República al 1 de julio de cada año,</t>
  </si>
  <si>
    <t xml:space="preserve">            elaboradas con resultados del Censo Nacional de Población del 2010.</t>
  </si>
  <si>
    <t>(R)       Cifras revisadas.</t>
  </si>
  <si>
    <t>(P)       Cifras preliminares.</t>
  </si>
  <si>
    <t>(E)       Cifras estimadas.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</si>
</sst>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0.0"/>
    <numFmt numFmtId="166" formatCode="_([$€]* #,##0.00_);_([$€]* \(#,##0.00\);_([$€]* &quot;-&quot;??_);_(@_)"/>
  </numFmts>
  <fonts count="6">
    <font>
      <sz val="10"/>
      <name val="Arial"/>
    </font>
    <font>
      <sz val="10"/>
      <name val="Arial"/>
    </font>
    <font>
      <b/>
      <sz val="13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ill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3" fontId="0" fillId="0" borderId="3" xfId="0" applyNumberFormat="1" applyBorder="1" applyAlignment="1">
      <alignment horizontal="right"/>
    </xf>
    <xf numFmtId="3" fontId="0" fillId="0" borderId="3" xfId="0" applyNumberFormat="1" applyBorder="1"/>
    <xf numFmtId="3" fontId="0" fillId="0" borderId="9" xfId="0" applyNumberFormat="1" applyBorder="1"/>
    <xf numFmtId="3" fontId="0" fillId="0" borderId="10" xfId="0" applyNumberFormat="1" applyBorder="1"/>
    <xf numFmtId="0" fontId="0" fillId="0" borderId="11" xfId="0" applyBorder="1" applyAlignment="1">
      <alignment horizontal="left"/>
    </xf>
    <xf numFmtId="3" fontId="0" fillId="0" borderId="9" xfId="0" applyNumberFormat="1" applyBorder="1" applyAlignment="1">
      <alignment horizontal="right"/>
    </xf>
    <xf numFmtId="164" fontId="0" fillId="0" borderId="11" xfId="0" applyNumberFormat="1" applyBorder="1" applyAlignment="1">
      <alignment horizontal="right"/>
    </xf>
    <xf numFmtId="164" fontId="0" fillId="0" borderId="9" xfId="0" applyNumberFormat="1" applyBorder="1"/>
    <xf numFmtId="165" fontId="0" fillId="0" borderId="9" xfId="0" applyNumberFormat="1" applyBorder="1"/>
    <xf numFmtId="165" fontId="0" fillId="0" borderId="0" xfId="0" applyNumberFormat="1"/>
    <xf numFmtId="164" fontId="0" fillId="0" borderId="9" xfId="0" applyNumberFormat="1" applyFill="1" applyBorder="1" applyAlignment="1">
      <alignment horizontal="right"/>
    </xf>
    <xf numFmtId="164" fontId="0" fillId="0" borderId="9" xfId="0" applyNumberFormat="1" applyFill="1" applyBorder="1"/>
    <xf numFmtId="164" fontId="0" fillId="0" borderId="0" xfId="0" applyNumberFormat="1" applyFill="1"/>
    <xf numFmtId="3" fontId="0" fillId="0" borderId="0" xfId="0" applyNumberFormat="1" applyBorder="1" applyAlignment="1">
      <alignment horizontal="right"/>
    </xf>
    <xf numFmtId="164" fontId="0" fillId="0" borderId="9" xfId="0" applyNumberFormat="1" applyBorder="1" applyAlignment="1">
      <alignment horizontal="right"/>
    </xf>
    <xf numFmtId="164" fontId="0" fillId="0" borderId="11" xfId="0" applyNumberFormat="1" applyBorder="1"/>
    <xf numFmtId="164" fontId="0" fillId="0" borderId="0" xfId="0" applyNumberFormat="1"/>
    <xf numFmtId="3" fontId="0" fillId="0" borderId="0" xfId="0" applyNumberFormat="1"/>
    <xf numFmtId="0" fontId="3" fillId="0" borderId="11" xfId="0" applyFont="1" applyBorder="1" applyAlignment="1">
      <alignment horizontal="left"/>
    </xf>
    <xf numFmtId="164" fontId="0" fillId="0" borderId="11" xfId="0" applyNumberFormat="1" applyFill="1" applyBorder="1"/>
    <xf numFmtId="0" fontId="3" fillId="0" borderId="0" xfId="0" applyFont="1" applyAlignment="1">
      <alignment horizontal="left"/>
    </xf>
    <xf numFmtId="164" fontId="0" fillId="0" borderId="10" xfId="0" applyNumberFormat="1" applyBorder="1" applyAlignment="1">
      <alignment horizontal="right"/>
    </xf>
    <xf numFmtId="0" fontId="0" fillId="0" borderId="6" xfId="0" applyBorder="1" applyAlignment="1">
      <alignment horizontal="left"/>
    </xf>
    <xf numFmtId="3" fontId="0" fillId="0" borderId="1" xfId="0" applyNumberFormat="1" applyBorder="1" applyAlignment="1">
      <alignment horizontal="right"/>
    </xf>
    <xf numFmtId="3" fontId="0" fillId="0" borderId="7" xfId="0" applyNumberFormat="1" applyBorder="1"/>
    <xf numFmtId="3" fontId="0" fillId="0" borderId="6" xfId="0" applyNumberFormat="1" applyBorder="1"/>
    <xf numFmtId="164" fontId="0" fillId="0" borderId="7" xfId="0" applyNumberFormat="1" applyBorder="1"/>
    <xf numFmtId="164" fontId="0" fillId="0" borderId="1" xfId="0" applyNumberFormat="1" applyBorder="1"/>
    <xf numFmtId="0" fontId="3" fillId="0" borderId="0" xfId="0" applyFont="1" applyFill="1"/>
    <xf numFmtId="0" fontId="0" fillId="0" borderId="0" xfId="0" applyBorder="1"/>
    <xf numFmtId="0" fontId="3" fillId="0" borderId="0" xfId="0" applyFont="1" applyFill="1" applyBorder="1"/>
    <xf numFmtId="0" fontId="0" fillId="0" borderId="0" xfId="0" applyBorder="1" applyAlignment="1">
      <alignment horizontal="left"/>
    </xf>
    <xf numFmtId="165" fontId="0" fillId="0" borderId="0" xfId="0" applyNumberFormat="1" applyBorder="1"/>
    <xf numFmtId="0" fontId="3" fillId="0" borderId="0" xfId="0" applyFont="1" applyBorder="1" applyAlignment="1">
      <alignment horizontal="left"/>
    </xf>
    <xf numFmtId="0" fontId="3" fillId="0" borderId="0" xfId="0" applyFont="1"/>
    <xf numFmtId="0" fontId="5" fillId="0" borderId="0" xfId="0" applyFont="1"/>
  </cellXfs>
  <cellStyles count="3">
    <cellStyle name="Euro" xfId="1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36</xdr:row>
      <xdr:rowOff>38100</xdr:rowOff>
    </xdr:from>
    <xdr:to>
      <xdr:col>5</xdr:col>
      <xdr:colOff>981075</xdr:colOff>
      <xdr:row>50</xdr:row>
      <xdr:rowOff>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" y="4524375"/>
          <a:ext cx="6438900" cy="22288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228600</xdr:colOff>
      <xdr:row>50</xdr:row>
      <xdr:rowOff>57150</xdr:rowOff>
    </xdr:from>
    <xdr:to>
      <xdr:col>5</xdr:col>
      <xdr:colOff>914400</xdr:colOff>
      <xdr:row>64</xdr:row>
      <xdr:rowOff>47625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8600" y="6810375"/>
          <a:ext cx="6305550" cy="22574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aicedo/Documents/AMBIENTE/BOLETIN%202012-16%20UEA%20final/ACCP%202012-16%20por%20tema/CAP&#205;TULO%20IV%20ATMOSFERA%201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ráfica"/>
      <sheetName val="713-65"/>
      <sheetName val="713-33"/>
      <sheetName val="713-34"/>
      <sheetName val="713-35"/>
      <sheetName val="713-36"/>
      <sheetName val="713-37"/>
      <sheetName val="FxFhKmPrUwZ"/>
      <sheetName val="2002"/>
      <sheetName val="IV.2.4a"/>
      <sheetName val="IV.2.4GRÁFICA"/>
      <sheetName val="datosgrafica"/>
      <sheetName val="Datos"/>
    </sheetNames>
    <sheetDataSet>
      <sheetData sheetId="0">
        <row r="96">
          <cell r="A96">
            <v>2012</v>
          </cell>
          <cell r="B96">
            <v>16.100000000000001</v>
          </cell>
          <cell r="C96">
            <v>130.19999999999999</v>
          </cell>
        </row>
        <row r="97">
          <cell r="A97">
            <v>2013</v>
          </cell>
          <cell r="B97">
            <v>15.7</v>
          </cell>
          <cell r="C97">
            <v>133.5</v>
          </cell>
        </row>
        <row r="98">
          <cell r="A98">
            <v>2014</v>
          </cell>
          <cell r="B98">
            <v>16.3</v>
          </cell>
          <cell r="C98">
            <v>143.4</v>
          </cell>
        </row>
        <row r="99">
          <cell r="A99" t="str">
            <v>2015 (P)</v>
          </cell>
          <cell r="B99">
            <v>17.100000000000001</v>
          </cell>
          <cell r="C99">
            <v>156.5</v>
          </cell>
        </row>
        <row r="100">
          <cell r="A100" t="str">
            <v>2016 (E)</v>
          </cell>
          <cell r="B100">
            <v>17.2</v>
          </cell>
          <cell r="C100">
            <v>162.9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0.59999389629810485"/>
  </sheetPr>
  <dimension ref="A1:L58"/>
  <sheetViews>
    <sheetView tabSelected="1" zoomScaleSheetLayoutView="50" workbookViewId="0">
      <selection activeCell="H49" sqref="H49"/>
    </sheetView>
  </sheetViews>
  <sheetFormatPr baseColWidth="10" defaultRowHeight="12.75"/>
  <cols>
    <col min="1" max="1" width="15.7109375" customWidth="1"/>
    <col min="2" max="6" width="17.140625" customWidth="1"/>
  </cols>
  <sheetData>
    <row r="1" spans="1:12">
      <c r="A1" s="1" t="s">
        <v>0</v>
      </c>
      <c r="B1" s="2"/>
      <c r="C1" s="2"/>
      <c r="D1" s="2"/>
      <c r="E1" s="2"/>
      <c r="F1" s="2"/>
    </row>
    <row r="2" spans="1:12">
      <c r="A2" s="2"/>
      <c r="B2" s="2"/>
      <c r="C2" s="2"/>
      <c r="D2" s="2"/>
      <c r="E2" s="2"/>
      <c r="F2" s="2"/>
      <c r="G2" s="3"/>
      <c r="H2" s="3"/>
      <c r="I2" s="3"/>
      <c r="J2" s="3"/>
      <c r="K2" s="3"/>
      <c r="L2" s="3"/>
    </row>
    <row r="3" spans="1:12" ht="27.75" customHeight="1">
      <c r="A3" s="2"/>
      <c r="B3" s="2"/>
      <c r="C3" s="2"/>
      <c r="D3" s="2"/>
      <c r="E3" s="2"/>
      <c r="F3" s="2"/>
      <c r="G3" s="3"/>
      <c r="H3" s="3"/>
      <c r="I3" s="3"/>
      <c r="J3" s="3"/>
      <c r="K3" s="3"/>
      <c r="L3" s="3"/>
    </row>
    <row r="4" spans="1:12" hidden="1">
      <c r="A4" s="4"/>
      <c r="B4" s="4"/>
      <c r="C4" s="4"/>
      <c r="D4" s="4"/>
      <c r="E4" s="4"/>
      <c r="F4" s="4"/>
      <c r="G4" s="5"/>
    </row>
    <row r="5" spans="1:12" ht="40.5" customHeight="1">
      <c r="A5" s="6" t="s">
        <v>1</v>
      </c>
      <c r="B5" s="7" t="s">
        <v>2</v>
      </c>
      <c r="C5" s="7" t="s">
        <v>3</v>
      </c>
      <c r="D5" s="7" t="s">
        <v>4</v>
      </c>
      <c r="E5" s="8" t="s">
        <v>5</v>
      </c>
      <c r="F5" s="9"/>
      <c r="G5" s="5"/>
      <c r="H5" s="5"/>
    </row>
    <row r="6" spans="1:12" ht="80.25" customHeight="1">
      <c r="A6" s="10"/>
      <c r="B6" s="11"/>
      <c r="C6" s="11"/>
      <c r="D6" s="11"/>
      <c r="E6" s="12" t="s">
        <v>6</v>
      </c>
      <c r="F6" s="13" t="s">
        <v>7</v>
      </c>
      <c r="G6" s="5"/>
    </row>
    <row r="7" spans="1:12" hidden="1">
      <c r="A7" s="14">
        <v>1980</v>
      </c>
      <c r="B7" s="15">
        <v>116768.95678846851</v>
      </c>
      <c r="C7" s="16">
        <v>4141.5</v>
      </c>
      <c r="D7" s="17">
        <v>1949.8587570621469</v>
      </c>
      <c r="E7" s="17">
        <f t="shared" ref="E7:E20" si="0">+B7/C7</f>
        <v>28.194846502105158</v>
      </c>
      <c r="F7" s="18">
        <f>+B7/(D7)</f>
        <v>59.885853970471352</v>
      </c>
    </row>
    <row r="8" spans="1:12" hidden="1">
      <c r="A8" s="19">
        <f t="shared" ref="A8:A20" si="1">+A7+1</f>
        <v>1981</v>
      </c>
      <c r="B8" s="20">
        <v>124115.11339314058</v>
      </c>
      <c r="C8" s="17">
        <v>4522.8</v>
      </c>
      <c r="D8" s="17">
        <v>1991.5455746367238</v>
      </c>
      <c r="E8" s="17">
        <f t="shared" si="0"/>
        <v>27.442096354722864</v>
      </c>
      <c r="F8" s="18">
        <f t="shared" ref="F8:F20" si="2">+B8/D8</f>
        <v>62.32100082157563</v>
      </c>
    </row>
    <row r="9" spans="1:12" hidden="1">
      <c r="A9" s="19">
        <f t="shared" si="1"/>
        <v>1982</v>
      </c>
      <c r="B9" s="20">
        <v>132646.7926845841</v>
      </c>
      <c r="C9" s="17">
        <v>4764.7</v>
      </c>
      <c r="D9" s="17">
        <v>2033.5894152795561</v>
      </c>
      <c r="E9" s="17">
        <f t="shared" si="0"/>
        <v>27.839484686251833</v>
      </c>
      <c r="F9" s="18">
        <f t="shared" si="2"/>
        <v>65.227912619888045</v>
      </c>
    </row>
    <row r="10" spans="1:12" hidden="1">
      <c r="A10" s="19">
        <f t="shared" si="1"/>
        <v>1983</v>
      </c>
      <c r="B10" s="20">
        <v>140752.37899243194</v>
      </c>
      <c r="C10" s="17">
        <v>4550.7</v>
      </c>
      <c r="D10" s="17">
        <v>2077.9452054794519</v>
      </c>
      <c r="E10" s="17">
        <f t="shared" si="0"/>
        <v>30.929830354106389</v>
      </c>
      <c r="F10" s="18">
        <f t="shared" si="2"/>
        <v>67.736328475492996</v>
      </c>
    </row>
    <row r="11" spans="1:12" hidden="1">
      <c r="A11" s="19">
        <f t="shared" si="1"/>
        <v>1984</v>
      </c>
      <c r="B11" s="20">
        <v>146694.07330708843</v>
      </c>
      <c r="C11" s="17">
        <v>4674</v>
      </c>
      <c r="D11" s="17">
        <v>2121.6522923286429</v>
      </c>
      <c r="E11" s="17">
        <f t="shared" si="0"/>
        <v>31.385124798264535</v>
      </c>
      <c r="F11" s="18">
        <f t="shared" si="2"/>
        <v>69.141429930576763</v>
      </c>
    </row>
    <row r="12" spans="1:12" hidden="1">
      <c r="A12" s="19">
        <f t="shared" si="1"/>
        <v>1985</v>
      </c>
      <c r="B12" s="20">
        <v>151878.32737442694</v>
      </c>
      <c r="C12" s="17">
        <v>4905</v>
      </c>
      <c r="D12" s="17">
        <v>2167.4768007070261</v>
      </c>
      <c r="E12" s="17">
        <f t="shared" si="0"/>
        <v>30.963981116091119</v>
      </c>
      <c r="F12" s="18">
        <f t="shared" si="2"/>
        <v>70.071489265714206</v>
      </c>
    </row>
    <row r="13" spans="1:12" hidden="1">
      <c r="A13" s="19">
        <f t="shared" si="1"/>
        <v>1986</v>
      </c>
      <c r="B13" s="20">
        <v>158107.09508963005</v>
      </c>
      <c r="C13" s="17">
        <v>5080</v>
      </c>
      <c r="D13" s="17">
        <v>2211.5803221593383</v>
      </c>
      <c r="E13" s="17">
        <f t="shared" si="0"/>
        <v>31.123443915281506</v>
      </c>
      <c r="F13" s="18">
        <f t="shared" si="2"/>
        <v>71.490550673401614</v>
      </c>
    </row>
    <row r="14" spans="1:12" hidden="1">
      <c r="A14" s="19">
        <f t="shared" si="1"/>
        <v>1987</v>
      </c>
      <c r="B14" s="20">
        <v>153507.17337441002</v>
      </c>
      <c r="C14" s="17">
        <v>4988.1000000000004</v>
      </c>
      <c r="D14" s="17">
        <v>2257.0588235294122</v>
      </c>
      <c r="E14" s="17">
        <f t="shared" si="0"/>
        <v>30.774678409496605</v>
      </c>
      <c r="F14" s="18">
        <f t="shared" si="2"/>
        <v>68.01203928498748</v>
      </c>
    </row>
    <row r="15" spans="1:12" hidden="1">
      <c r="A15" s="19">
        <f t="shared" si="1"/>
        <v>1988</v>
      </c>
      <c r="B15" s="20">
        <v>151375.63647333777</v>
      </c>
      <c r="C15" s="17">
        <v>4320.7</v>
      </c>
      <c r="D15" s="17">
        <v>2303.144989339019</v>
      </c>
      <c r="E15" s="17">
        <f t="shared" si="0"/>
        <v>35.034979626759039</v>
      </c>
      <c r="F15" s="18">
        <f t="shared" si="2"/>
        <v>65.725621779799951</v>
      </c>
    </row>
    <row r="16" spans="1:12" hidden="1">
      <c r="A16" s="19">
        <f t="shared" si="1"/>
        <v>1989</v>
      </c>
      <c r="B16" s="20">
        <v>143132.96552511299</v>
      </c>
      <c r="C16" s="17">
        <v>4388.2</v>
      </c>
      <c r="D16" s="17">
        <v>2349.1434689507496</v>
      </c>
      <c r="E16" s="17">
        <f t="shared" si="0"/>
        <v>32.61769416278041</v>
      </c>
      <c r="F16" s="18">
        <f t="shared" si="2"/>
        <v>60.929852696073802</v>
      </c>
    </row>
    <row r="17" spans="1:8" hidden="1">
      <c r="A17" s="19">
        <f t="shared" si="1"/>
        <v>1990</v>
      </c>
      <c r="B17" s="20">
        <v>155946.61274503614</v>
      </c>
      <c r="C17" s="17">
        <v>4743.6000000000004</v>
      </c>
      <c r="D17" s="17">
        <v>2396.968165740273</v>
      </c>
      <c r="E17" s="17">
        <f t="shared" si="0"/>
        <v>32.875160794551846</v>
      </c>
      <c r="F17" s="18">
        <f t="shared" si="2"/>
        <v>65.059943212418105</v>
      </c>
    </row>
    <row r="18" spans="1:8" hidden="1">
      <c r="A18" s="19">
        <f t="shared" si="1"/>
        <v>1991</v>
      </c>
      <c r="B18" s="20">
        <v>173149.72390022504</v>
      </c>
      <c r="C18" s="17">
        <v>5190.3999999999996</v>
      </c>
      <c r="D18" s="17">
        <v>2442.5411764705882</v>
      </c>
      <c r="E18" s="17">
        <f t="shared" si="0"/>
        <v>33.359610800752364</v>
      </c>
      <c r="F18" s="18">
        <f t="shared" si="2"/>
        <v>70.889172951598766</v>
      </c>
    </row>
    <row r="19" spans="1:8" hidden="1">
      <c r="A19" s="19">
        <f t="shared" si="1"/>
        <v>1992</v>
      </c>
      <c r="B19" s="20">
        <v>182708.09418662678</v>
      </c>
      <c r="C19" s="17">
        <v>5616.1</v>
      </c>
      <c r="D19" s="17">
        <v>2488.3030571555164</v>
      </c>
      <c r="E19" s="17">
        <f t="shared" si="0"/>
        <v>32.532913264832672</v>
      </c>
      <c r="F19" s="18">
        <f t="shared" si="2"/>
        <v>73.426785238727334</v>
      </c>
    </row>
    <row r="20" spans="1:8" hidden="1">
      <c r="A20" s="19">
        <f t="shared" si="1"/>
        <v>1993</v>
      </c>
      <c r="B20" s="20">
        <v>196204.14178841579</v>
      </c>
      <c r="C20" s="17">
        <v>5922.5</v>
      </c>
      <c r="D20" s="17">
        <v>2535.3167808219177</v>
      </c>
      <c r="E20" s="17">
        <f t="shared" si="0"/>
        <v>33.128601399479237</v>
      </c>
      <c r="F20" s="18">
        <f t="shared" si="2"/>
        <v>77.388412869183497</v>
      </c>
    </row>
    <row r="21" spans="1:8" ht="7.5" customHeight="1">
      <c r="A21" s="19"/>
      <c r="B21" s="20"/>
      <c r="C21" s="17"/>
      <c r="D21" s="17"/>
      <c r="E21" s="17"/>
      <c r="F21" s="18"/>
    </row>
    <row r="22" spans="1:8" ht="12.95" hidden="1" customHeight="1">
      <c r="A22" s="19">
        <v>2011</v>
      </c>
      <c r="B22" s="17">
        <v>427928</v>
      </c>
      <c r="C22" s="21">
        <v>27348.799999999999</v>
      </c>
      <c r="D22" s="22">
        <v>3723.8</v>
      </c>
      <c r="E22" s="23">
        <f>+B22/C22</f>
        <v>15.647048499385713</v>
      </c>
      <c r="F22" s="24">
        <f>+B22/D22</f>
        <v>114.91702024813362</v>
      </c>
    </row>
    <row r="23" spans="1:8" ht="12.95" customHeight="1">
      <c r="A23" s="19">
        <v>2012</v>
      </c>
      <c r="B23" s="17">
        <v>493072.57848775631</v>
      </c>
      <c r="C23" s="25">
        <v>30630.400000000001</v>
      </c>
      <c r="D23" s="22">
        <v>3787.5</v>
      </c>
      <c r="E23" s="26">
        <f>+B23/C23</f>
        <v>16.097490678794802</v>
      </c>
      <c r="F23" s="27">
        <f>+B23/D23</f>
        <v>130.18417913868154</v>
      </c>
    </row>
    <row r="24" spans="1:8" ht="12.95" customHeight="1">
      <c r="A24" s="19">
        <v>2013</v>
      </c>
      <c r="B24" s="28">
        <v>514169</v>
      </c>
      <c r="C24" s="29">
        <v>32744.9</v>
      </c>
      <c r="D24" s="30">
        <v>3850.7</v>
      </c>
      <c r="E24" s="26">
        <f>514169/C24</f>
        <v>15.702262031644622</v>
      </c>
      <c r="F24" s="31">
        <f>514169/D24</f>
        <v>133.52611213545589</v>
      </c>
    </row>
    <row r="25" spans="1:8" ht="12.95" customHeight="1">
      <c r="A25" s="19">
        <v>2014</v>
      </c>
      <c r="B25" s="28">
        <v>561328</v>
      </c>
      <c r="C25" s="29">
        <v>34404</v>
      </c>
      <c r="D25" s="30">
        <v>3913.3</v>
      </c>
      <c r="E25" s="22">
        <f>B25/C25</f>
        <v>16.315777235205207</v>
      </c>
      <c r="F25" s="31">
        <f>B25/D25</f>
        <v>143.44108552883756</v>
      </c>
      <c r="H25" s="32"/>
    </row>
    <row r="26" spans="1:8" ht="12.95" customHeight="1">
      <c r="A26" s="33" t="s">
        <v>8</v>
      </c>
      <c r="B26" s="28">
        <v>622317</v>
      </c>
      <c r="C26" s="25">
        <v>36322.300000000003</v>
      </c>
      <c r="D26" s="34">
        <v>3975.4</v>
      </c>
      <c r="E26" s="26">
        <f>B26/C26</f>
        <v>17.133193657890605</v>
      </c>
      <c r="F26" s="27">
        <f>B26/D26</f>
        <v>156.54198319665946</v>
      </c>
    </row>
    <row r="27" spans="1:8" ht="12.95" customHeight="1">
      <c r="A27" s="35" t="s">
        <v>9</v>
      </c>
      <c r="B27" s="20">
        <v>657446</v>
      </c>
      <c r="C27" s="36">
        <v>38134.300000000003</v>
      </c>
      <c r="D27" s="26">
        <v>4037.0430000000001</v>
      </c>
      <c r="E27" s="26">
        <f>B27/C27</f>
        <v>17.240279748153235</v>
      </c>
      <c r="F27" s="27">
        <f>B27/D27</f>
        <v>162.85335578541026</v>
      </c>
    </row>
    <row r="28" spans="1:8" ht="6" customHeight="1">
      <c r="A28" s="37"/>
      <c r="B28" s="38"/>
      <c r="C28" s="39"/>
      <c r="D28" s="40"/>
      <c r="E28" s="41"/>
      <c r="F28" s="42"/>
    </row>
    <row r="29" spans="1:8" ht="12.75" customHeight="1">
      <c r="A29" s="43"/>
      <c r="B29" s="44"/>
      <c r="C29" s="44"/>
    </row>
    <row r="30" spans="1:8" ht="12.75" customHeight="1">
      <c r="A30" s="44" t="s">
        <v>10</v>
      </c>
      <c r="B30" s="44"/>
      <c r="C30" s="44"/>
    </row>
    <row r="31" spans="1:8" ht="12.75" customHeight="1">
      <c r="A31" s="43" t="s">
        <v>11</v>
      </c>
      <c r="B31" s="44"/>
      <c r="C31" s="44"/>
    </row>
    <row r="32" spans="1:8" ht="12.75" customHeight="1">
      <c r="A32" s="43" t="s">
        <v>12</v>
      </c>
      <c r="B32" s="44"/>
      <c r="C32" s="44"/>
    </row>
    <row r="33" spans="1:5" ht="12.75" customHeight="1">
      <c r="A33" s="45" t="s">
        <v>13</v>
      </c>
      <c r="B33" s="44"/>
      <c r="C33" s="44"/>
    </row>
    <row r="34" spans="1:5" ht="12.75" customHeight="1">
      <c r="A34" s="46" t="s">
        <v>14</v>
      </c>
      <c r="B34" s="44"/>
      <c r="C34" s="44"/>
    </row>
    <row r="35" spans="1:5" ht="12.75" customHeight="1">
      <c r="A35" s="46" t="s">
        <v>15</v>
      </c>
      <c r="B35" s="44"/>
      <c r="C35" s="47"/>
      <c r="D35" s="44"/>
      <c r="E35" s="44"/>
    </row>
    <row r="36" spans="1:5" ht="12.75" customHeight="1">
      <c r="A36" s="48" t="s">
        <v>16</v>
      </c>
      <c r="B36" s="44"/>
      <c r="C36" s="47"/>
      <c r="D36" s="44"/>
      <c r="E36" s="44"/>
    </row>
    <row r="37" spans="1:5">
      <c r="A37" s="49"/>
      <c r="B37" s="50"/>
      <c r="C37" s="50"/>
      <c r="D37" s="24"/>
      <c r="E37" s="24"/>
    </row>
    <row r="38" spans="1:5">
      <c r="D38" s="50"/>
    </row>
    <row r="58" spans="1:1">
      <c r="A58" s="50"/>
    </row>
  </sheetData>
  <mergeCells count="8">
    <mergeCell ref="A1:F3"/>
    <mergeCell ref="G2:L2"/>
    <mergeCell ref="G3:L3"/>
    <mergeCell ref="A5:A6"/>
    <mergeCell ref="B5:B6"/>
    <mergeCell ref="C5:C6"/>
    <mergeCell ref="D5:D6"/>
    <mergeCell ref="E5:F5"/>
  </mergeCells>
  <printOptions horizontalCentered="1"/>
  <pageMargins left="0.74803149606299213" right="0.74803149606299213" top="0.98425196850393704" bottom="0.98425196850393704" header="0" footer="0"/>
  <pageSetup scale="89" orientation="portrait" r:id="rId1"/>
  <headerFooter alignWithMargins="0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713-35</vt:lpstr>
      <vt:lpstr>'713-35'!Área_de_impresión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ACAICEDO</dc:creator>
  <cp:lastModifiedBy>ACAICEDO</cp:lastModifiedBy>
  <dcterms:created xsi:type="dcterms:W3CDTF">2018-01-10T16:01:04Z</dcterms:created>
  <dcterms:modified xsi:type="dcterms:W3CDTF">2018-01-10T16:04:43Z</dcterms:modified>
</cp:coreProperties>
</file>