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64" sheetId="1" r:id="rId1"/>
  </sheets>
  <definedNames>
    <definedName name="_xlnm.Print_Area" localSheetId="0">'64'!$A$1:$L$68</definedName>
  </definedNames>
  <calcPr calcId="124519"/>
</workbook>
</file>

<file path=xl/calcChain.xml><?xml version="1.0" encoding="utf-8"?>
<calcChain xmlns="http://schemas.openxmlformats.org/spreadsheetml/2006/main">
  <c r="AB59" i="1"/>
  <c r="AA59"/>
  <c r="Z59"/>
  <c r="Y59"/>
  <c r="X59"/>
  <c r="W59"/>
  <c r="V59"/>
  <c r="U59"/>
  <c r="T59"/>
  <c r="S59"/>
  <c r="L56"/>
  <c r="K56"/>
  <c r="J56"/>
  <c r="I56"/>
  <c r="H56"/>
  <c r="G56"/>
  <c r="F56"/>
  <c r="E56"/>
  <c r="D56"/>
  <c r="C56"/>
  <c r="AB55"/>
  <c r="AA55"/>
  <c r="Z55"/>
  <c r="Y55"/>
  <c r="X55"/>
  <c r="W55"/>
  <c r="V55"/>
  <c r="U55"/>
  <c r="T55"/>
  <c r="S55"/>
  <c r="L52"/>
  <c r="K52"/>
  <c r="J52"/>
  <c r="I52"/>
  <c r="H52"/>
  <c r="G52"/>
  <c r="F52"/>
  <c r="E52"/>
  <c r="D52"/>
  <c r="C52"/>
  <c r="S51"/>
  <c r="L48"/>
  <c r="K48"/>
  <c r="J48"/>
  <c r="I48"/>
  <c r="H48"/>
  <c r="G48"/>
  <c r="F48"/>
  <c r="E48"/>
  <c r="D48"/>
  <c r="C48"/>
  <c r="L44"/>
  <c r="K44"/>
  <c r="J44"/>
  <c r="I44"/>
  <c r="H44"/>
  <c r="G44"/>
  <c r="L40"/>
  <c r="K40"/>
  <c r="J40"/>
  <c r="I40"/>
  <c r="H40"/>
  <c r="G40"/>
  <c r="F40"/>
  <c r="E40"/>
  <c r="D40"/>
  <c r="C40"/>
  <c r="L36"/>
  <c r="K36"/>
  <c r="J36"/>
  <c r="I36"/>
  <c r="H36"/>
  <c r="G36"/>
  <c r="F36"/>
  <c r="E36"/>
  <c r="D36"/>
  <c r="C36"/>
  <c r="L32"/>
  <c r="K32"/>
  <c r="J32"/>
  <c r="I32"/>
  <c r="H32"/>
  <c r="G32"/>
  <c r="F32"/>
  <c r="E32"/>
  <c r="D32"/>
  <c r="C32"/>
  <c r="L28"/>
  <c r="K28"/>
  <c r="J28"/>
  <c r="I28"/>
  <c r="H28"/>
  <c r="G28"/>
  <c r="F28"/>
  <c r="E28"/>
  <c r="D28"/>
  <c r="C28"/>
  <c r="L24"/>
  <c r="K24"/>
  <c r="J24"/>
  <c r="I24"/>
  <c r="H24"/>
  <c r="G24"/>
  <c r="F24"/>
  <c r="E24"/>
  <c r="D24"/>
  <c r="C24"/>
  <c r="L20"/>
  <c r="K20"/>
  <c r="J20"/>
  <c r="I20"/>
  <c r="H20"/>
  <c r="G20"/>
  <c r="F20"/>
  <c r="E20"/>
  <c r="D20"/>
  <c r="C20"/>
  <c r="L16"/>
  <c r="K16"/>
  <c r="J16"/>
  <c r="I16"/>
  <c r="H16"/>
  <c r="G16"/>
  <c r="F16"/>
  <c r="E16"/>
  <c r="D16"/>
  <c r="C16"/>
  <c r="L12"/>
  <c r="K12"/>
  <c r="J12"/>
  <c r="I12"/>
  <c r="H12"/>
  <c r="G12"/>
  <c r="F12"/>
  <c r="E12"/>
  <c r="D12"/>
  <c r="C12"/>
  <c r="K11"/>
  <c r="I11"/>
  <c r="K10"/>
  <c r="I10"/>
  <c r="E10"/>
  <c r="K9"/>
  <c r="K8" s="1"/>
  <c r="I9"/>
  <c r="L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<sst xmlns="http://schemas.openxmlformats.org/spreadsheetml/2006/main" count="89" uniqueCount="30">
  <si>
    <t>Tipo, provincia, comarca indígena</t>
  </si>
  <si>
    <t>2015 (R)</t>
  </si>
  <si>
    <t>2016 (P)</t>
  </si>
  <si>
    <t>Casos</t>
  </si>
  <si>
    <t>Tasas (1)</t>
  </si>
  <si>
    <t xml:space="preserve">                 TOTAL</t>
  </si>
  <si>
    <t>Bronconeumonía</t>
  </si>
  <si>
    <t>Influenza</t>
  </si>
  <si>
    <t>Neumonía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</si>
  <si>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</si>
  <si>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</si>
  <si>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</si>
  <si>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</si>
  <si>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</si>
  <si>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</si>
  <si>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</si>
  <si>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</si>
  <si>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</si>
  <si>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..</t>
  </si>
  <si>
    <t>Veraguas</t>
  </si>
  <si>
    <t>Comarca Kuna Yala</t>
  </si>
  <si>
    <t>Comarca Ngäbe Buglé</t>
  </si>
  <si>
    <t xml:space="preserve">NOTA: Los datos para la Comarca Indígena Emberá, están contemplados en la provincia de Darién. </t>
  </si>
  <si>
    <t>(1)       Por 100,000 habitantes. Estimación de la población al 1 de julio con base en el Censo de Población 2010.</t>
  </si>
  <si>
    <t xml:space="preserve">..         Dato no aplicable al grupo o categoría.        </t>
  </si>
  <si>
    <t>(P)      Cifras preliminares.</t>
  </si>
  <si>
    <t>(R)      Cifras revisadas.</t>
  </si>
  <si>
    <t>Fuente: Sección de Estadísticas de Vigilancia, Departamento de Epidemiología, Ministerio de Salud (MINSA).</t>
  </si>
  <si>
    <t>Cuadro 64.  CASOS REPORTADOS DE ENFERMEDADES RESPIRATORIAS EN LA 
REPÚBLICA, SEGÚN TIPO, PROVINCIA Y COMARCA INDÍGENA: AÑOS 2012-16</t>
  </si>
  <si>
    <t>Casos reportados de enfermedades respiratorias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</si>
</sst>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00"/>
    <numFmt numFmtId="166" formatCode="#,##0.0000"/>
    <numFmt numFmtId="167" formatCode="_([$€]* #,##0.00_);_([$€]* \(#,##0.00\);_([$€]* &quot;-&quot;??_);_(@_)"/>
  </numFmts>
  <fonts count="13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7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Fill="1" applyBorder="1"/>
    <xf numFmtId="164" fontId="0" fillId="0" borderId="1" xfId="0" applyNumberFormat="1" applyBorder="1"/>
    <xf numFmtId="3" fontId="0" fillId="0" borderId="0" xfId="0" applyNumberFormat="1" applyBorder="1"/>
    <xf numFmtId="0" fontId="0" fillId="0" borderId="0" xfId="0" applyFill="1" applyBorder="1"/>
    <xf numFmtId="0" fontId="0" fillId="0" borderId="0" xfId="0" applyBorder="1" applyAlignment="1"/>
    <xf numFmtId="0" fontId="0" fillId="0" borderId="0" xfId="0" applyFill="1" applyBorder="1" applyAlignment="1"/>
    <xf numFmtId="3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3" xfId="0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2" xfId="0" applyNumberFormat="1" applyBorder="1"/>
    <xf numFmtId="0" fontId="0" fillId="0" borderId="11" xfId="0" applyFill="1" applyBorder="1"/>
    <xf numFmtId="0" fontId="0" fillId="0" borderId="12" xfId="0" applyFill="1" applyBorder="1"/>
    <xf numFmtId="0" fontId="0" fillId="0" borderId="12" xfId="0" applyBorder="1"/>
    <xf numFmtId="164" fontId="0" fillId="0" borderId="0" xfId="0" applyNumberFormat="1" applyBorder="1"/>
    <xf numFmtId="3" fontId="0" fillId="0" borderId="13" xfId="0" applyNumberFormat="1" applyBorder="1"/>
    <xf numFmtId="0" fontId="4" fillId="0" borderId="0" xfId="0" applyFont="1" applyFill="1" applyBorder="1"/>
    <xf numFmtId="0" fontId="3" fillId="0" borderId="0" xfId="0" applyFont="1"/>
    <xf numFmtId="0" fontId="3" fillId="0" borderId="6" xfId="0" applyFont="1" applyBorder="1"/>
    <xf numFmtId="3" fontId="3" fillId="0" borderId="13" xfId="0" applyNumberFormat="1" applyFont="1" applyBorder="1"/>
    <xf numFmtId="164" fontId="3" fillId="0" borderId="14" xfId="0" applyNumberFormat="1" applyFont="1" applyBorder="1"/>
    <xf numFmtId="3" fontId="3" fillId="0" borderId="14" xfId="0" applyNumberFormat="1" applyFont="1" applyBorder="1"/>
    <xf numFmtId="164" fontId="3" fillId="0" borderId="13" xfId="0" applyNumberFormat="1" applyFont="1" applyBorder="1"/>
    <xf numFmtId="3" fontId="3" fillId="0" borderId="13" xfId="0" applyNumberFormat="1" applyFont="1" applyFill="1" applyBorder="1"/>
    <xf numFmtId="164" fontId="3" fillId="0" borderId="14" xfId="0" applyNumberFormat="1" applyFont="1" applyFill="1" applyBorder="1"/>
    <xf numFmtId="3" fontId="3" fillId="0" borderId="14" xfId="0" applyNumberFormat="1" applyFont="1" applyFill="1" applyBorder="1"/>
    <xf numFmtId="164" fontId="3" fillId="0" borderId="0" xfId="0" applyNumberFormat="1" applyFont="1" applyBorder="1"/>
    <xf numFmtId="164" fontId="5" fillId="0" borderId="0" xfId="0" applyNumberFormat="1" applyFont="1" applyFill="1" applyBorder="1"/>
    <xf numFmtId="0" fontId="5" fillId="0" borderId="0" xfId="0" applyFont="1" applyFill="1" applyBorder="1"/>
    <xf numFmtId="164" fontId="6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3" fontId="6" fillId="0" borderId="0" xfId="1" applyNumberFormat="1" applyFont="1" applyFill="1" applyBorder="1" applyAlignment="1"/>
    <xf numFmtId="0" fontId="5" fillId="0" borderId="0" xfId="0" applyFont="1" applyBorder="1"/>
    <xf numFmtId="164" fontId="5" fillId="0" borderId="0" xfId="0" applyNumberFormat="1" applyFont="1" applyBorder="1"/>
    <xf numFmtId="0" fontId="5" fillId="0" borderId="0" xfId="0" applyFont="1"/>
    <xf numFmtId="0" fontId="8" fillId="0" borderId="6" xfId="0" applyFont="1" applyBorder="1"/>
    <xf numFmtId="164" fontId="0" fillId="0" borderId="14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Fill="1" applyBorder="1"/>
    <xf numFmtId="164" fontId="0" fillId="0" borderId="14" xfId="0" applyNumberFormat="1" applyFill="1" applyBorder="1"/>
    <xf numFmtId="3" fontId="0" fillId="0" borderId="14" xfId="0" applyNumberFormat="1" applyFill="1" applyBorder="1"/>
    <xf numFmtId="164" fontId="0" fillId="0" borderId="0" xfId="0" applyNumberFormat="1" applyFill="1"/>
    <xf numFmtId="0" fontId="1" fillId="0" borderId="0" xfId="0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/>
    <xf numFmtId="3" fontId="10" fillId="0" borderId="0" xfId="1" applyNumberFormat="1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164" fontId="0" fillId="0" borderId="0" xfId="0" applyNumberFormat="1"/>
    <xf numFmtId="164" fontId="10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4" fontId="4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right" vertical="center" wrapText="1" shrinkToFi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1" fillId="0" borderId="0" xfId="1" applyNumberFormat="1" applyFont="1" applyFill="1" applyBorder="1" applyAlignment="1"/>
    <xf numFmtId="3" fontId="11" fillId="3" borderId="0" xfId="1" applyNumberFormat="1" applyFont="1" applyFill="1" applyBorder="1" applyAlignment="1"/>
    <xf numFmtId="3" fontId="8" fillId="0" borderId="13" xfId="0" applyNumberFormat="1" applyFont="1" applyBorder="1"/>
    <xf numFmtId="164" fontId="8" fillId="0" borderId="13" xfId="0" applyNumberFormat="1" applyFont="1" applyBorder="1"/>
    <xf numFmtId="164" fontId="8" fillId="0" borderId="0" xfId="0" applyNumberFormat="1" applyFont="1" applyBorder="1"/>
    <xf numFmtId="0" fontId="0" fillId="0" borderId="13" xfId="0" applyBorder="1"/>
    <xf numFmtId="3" fontId="0" fillId="0" borderId="0" xfId="0" applyNumberFormat="1" applyFill="1" applyBorder="1"/>
    <xf numFmtId="3" fontId="3" fillId="0" borderId="6" xfId="0" applyNumberFormat="1" applyFont="1" applyBorder="1"/>
    <xf numFmtId="3" fontId="3" fillId="0" borderId="0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3" fillId="0" borderId="0" xfId="0" applyNumberFormat="1" applyFont="1" applyFill="1" applyBorder="1"/>
    <xf numFmtId="3" fontId="12" fillId="0" borderId="0" xfId="1" applyNumberFormat="1" applyFont="1" applyFill="1" applyBorder="1" applyAlignment="1"/>
    <xf numFmtId="3" fontId="8" fillId="0" borderId="13" xfId="0" applyNumberFormat="1" applyFont="1" applyBorder="1" applyAlignment="1">
      <alignment horizontal="right"/>
    </xf>
    <xf numFmtId="164" fontId="0" fillId="0" borderId="13" xfId="0" applyNumberFormat="1" applyFill="1" applyBorder="1"/>
    <xf numFmtId="164" fontId="3" fillId="0" borderId="0" xfId="0" applyNumberFormat="1" applyFont="1" applyFill="1" applyBorder="1"/>
    <xf numFmtId="164" fontId="8" fillId="0" borderId="14" xfId="0" applyNumberFormat="1" applyFont="1" applyFill="1" applyBorder="1"/>
    <xf numFmtId="3" fontId="8" fillId="0" borderId="14" xfId="0" applyNumberFormat="1" applyFont="1" applyFill="1" applyBorder="1"/>
    <xf numFmtId="164" fontId="8" fillId="0" borderId="13" xfId="0" applyNumberFormat="1" applyFont="1" applyFill="1" applyBorder="1"/>
    <xf numFmtId="164" fontId="8" fillId="0" borderId="0" xfId="0" applyNumberFormat="1" applyFont="1" applyFill="1" applyBorder="1"/>
    <xf numFmtId="3" fontId="8" fillId="0" borderId="6" xfId="0" applyNumberFormat="1" applyFont="1" applyFill="1" applyBorder="1"/>
    <xf numFmtId="0" fontId="0" fillId="0" borderId="0" xfId="0" applyFill="1"/>
    <xf numFmtId="164" fontId="10" fillId="0" borderId="14" xfId="0" applyNumberFormat="1" applyFont="1" applyFill="1" applyBorder="1" applyAlignment="1">
      <alignment horizontal="right" vertical="center" wrapText="1"/>
    </xf>
    <xf numFmtId="3" fontId="10" fillId="0" borderId="14" xfId="0" applyNumberFormat="1" applyFont="1" applyFill="1" applyBorder="1" applyAlignment="1">
      <alignment horizontal="right" vertical="center" wrapText="1"/>
    </xf>
    <xf numFmtId="3" fontId="10" fillId="0" borderId="13" xfId="1" applyNumberFormat="1" applyFont="1" applyFill="1" applyBorder="1" applyAlignment="1"/>
    <xf numFmtId="3" fontId="10" fillId="0" borderId="14" xfId="1" applyNumberFormat="1" applyFont="1" applyFill="1" applyBorder="1" applyAlignment="1"/>
    <xf numFmtId="164" fontId="3" fillId="0" borderId="13" xfId="0" applyNumberFormat="1" applyFont="1" applyFill="1" applyBorder="1"/>
    <xf numFmtId="0" fontId="3" fillId="0" borderId="0" xfId="0" applyFont="1" applyFill="1"/>
    <xf numFmtId="3" fontId="10" fillId="0" borderId="12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4" fillId="0" borderId="0" xfId="0" applyFont="1" applyFill="1"/>
    <xf numFmtId="0" fontId="3" fillId="0" borderId="6" xfId="0" applyFont="1" applyFill="1" applyBorder="1" applyAlignment="1">
      <alignment horizontal="left"/>
    </xf>
    <xf numFmtId="164" fontId="8" fillId="0" borderId="14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10" fillId="0" borderId="13" xfId="0" applyNumberFormat="1" applyFont="1" applyFill="1" applyBorder="1" applyAlignment="1">
      <alignment horizontal="right" vertical="center" wrapText="1"/>
    </xf>
    <xf numFmtId="3" fontId="10" fillId="0" borderId="13" xfId="0" applyNumberFormat="1" applyFont="1" applyFill="1" applyBorder="1" applyAlignment="1">
      <alignment horizontal="right" vertical="center" wrapText="1"/>
    </xf>
    <xf numFmtId="3" fontId="10" fillId="0" borderId="1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9" xfId="0" applyBorder="1"/>
    <xf numFmtId="3" fontId="0" fillId="0" borderId="8" xfId="0" applyNumberFormat="1" applyBorder="1"/>
    <xf numFmtId="3" fontId="0" fillId="0" borderId="8" xfId="0" applyNumberFormat="1" applyFill="1" applyBorder="1"/>
    <xf numFmtId="164" fontId="0" fillId="0" borderId="15" xfId="0" applyNumberFormat="1" applyFill="1" applyBorder="1"/>
    <xf numFmtId="3" fontId="0" fillId="0" borderId="15" xfId="0" applyNumberFormat="1" applyFill="1" applyBorder="1"/>
    <xf numFmtId="164" fontId="0" fillId="0" borderId="8" xfId="0" applyNumberFormat="1" applyFill="1" applyBorder="1"/>
    <xf numFmtId="164" fontId="0" fillId="0" borderId="1" xfId="0" applyNumberFormat="1" applyFill="1" applyBorder="1"/>
    <xf numFmtId="164" fontId="0" fillId="0" borderId="8" xfId="0" applyNumberFormat="1" applyBorder="1"/>
    <xf numFmtId="3" fontId="0" fillId="0" borderId="0" xfId="0" applyNumberFormat="1" applyBorder="1" applyAlignment="1"/>
    <xf numFmtId="0" fontId="8" fillId="0" borderId="0" xfId="0" applyFont="1" applyAlignment="1"/>
    <xf numFmtId="0" fontId="8" fillId="0" borderId="0" xfId="0" applyFont="1"/>
    <xf numFmtId="164" fontId="8" fillId="0" borderId="0" xfId="0" applyNumberFormat="1" applyFont="1"/>
    <xf numFmtId="0" fontId="0" fillId="0" borderId="0" xfId="0" applyBorder="1" applyAlignment="1">
      <alignment horizontal="left"/>
    </xf>
    <xf numFmtId="3" fontId="8" fillId="0" borderId="0" xfId="0" applyNumberFormat="1" applyFont="1" applyBorder="1"/>
    <xf numFmtId="0" fontId="2" fillId="0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0" borderId="0" xfId="0" applyNumberFormat="1" applyFont="1" applyBorder="1"/>
    <xf numFmtId="3" fontId="3" fillId="0" borderId="6" xfId="0" applyNumberFormat="1" applyFont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6" xfId="0" applyFont="1" applyBorder="1"/>
  </cellXfs>
  <cellStyles count="3">
    <cellStyle name="Euro" xfId="2"/>
    <cellStyle name="Normal" xfId="0" builtinId="0"/>
    <cellStyle name="Normal_proytotal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4"/>
  <sheetViews>
    <sheetView tabSelected="1" workbookViewId="0">
      <selection activeCell="P5" sqref="P5"/>
    </sheetView>
  </sheetViews>
  <sheetFormatPr baseColWidth="10" defaultRowHeight="12.75"/>
  <cols>
    <col min="1" max="1" width="3.28515625" customWidth="1"/>
    <col min="2" max="2" width="22.42578125" customWidth="1"/>
    <col min="3" max="6" width="9.85546875" style="13" customWidth="1"/>
    <col min="7" max="8" width="9.85546875" style="101" customWidth="1"/>
    <col min="9" max="9" width="9.85546875" style="13" customWidth="1"/>
    <col min="10" max="10" width="9.85546875" style="63" customWidth="1"/>
    <col min="11" max="11" width="9.85546875" style="9" customWidth="1"/>
    <col min="12" max="12" width="9.85546875" style="13" customWidth="1"/>
    <col min="13" max="13" width="8.42578125" style="9" customWidth="1"/>
    <col min="14" max="15" width="8.42578125" style="13" customWidth="1"/>
    <col min="16" max="16" width="11.42578125" style="93"/>
    <col min="17" max="17" width="12.140625" style="93" customWidth="1"/>
    <col min="18" max="21" width="11.5703125" style="93" customWidth="1"/>
    <col min="22" max="26" width="11.42578125" style="93"/>
    <col min="27" max="30" width="11.42578125" style="10"/>
    <col min="31" max="36" width="11.42578125" style="93"/>
    <col min="37" max="38" width="11.42578125" style="10"/>
    <col min="39" max="40" width="11.42578125" style="93"/>
    <col min="55" max="56" width="8.42578125" customWidth="1"/>
  </cols>
  <sheetData>
    <row r="1" spans="1:66" ht="12.75" customHeight="1">
      <c r="A1" s="128" t="s">
        <v>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42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2"/>
      <c r="N2" s="4"/>
      <c r="O2" s="4"/>
      <c r="P2" s="4"/>
      <c r="Q2" s="4"/>
      <c r="R2" s="4"/>
      <c r="S2" s="4"/>
      <c r="T2" s="4"/>
      <c r="U2" s="4"/>
      <c r="V2" s="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>
      <c r="A3" s="5"/>
      <c r="B3" s="5"/>
      <c r="C3" s="6"/>
      <c r="D3" s="6"/>
      <c r="E3" s="6"/>
      <c r="F3" s="6"/>
      <c r="G3" s="7"/>
      <c r="H3" s="7"/>
      <c r="I3" s="6"/>
      <c r="J3" s="8"/>
      <c r="K3" s="6"/>
      <c r="L3" s="6"/>
      <c r="N3" s="9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E3" s="10"/>
      <c r="AF3" s="10"/>
      <c r="AG3" s="10"/>
      <c r="AH3" s="10"/>
      <c r="AI3" s="10"/>
      <c r="AJ3" s="10"/>
      <c r="AM3" s="10"/>
      <c r="AN3" s="10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24.75" customHeight="1">
      <c r="A4" s="129" t="s">
        <v>0</v>
      </c>
      <c r="B4" s="130"/>
      <c r="C4" s="138" t="s">
        <v>29</v>
      </c>
      <c r="D4" s="139"/>
      <c r="E4" s="139"/>
      <c r="F4" s="139"/>
      <c r="G4" s="139"/>
      <c r="H4" s="139"/>
      <c r="I4" s="139"/>
      <c r="J4" s="139"/>
      <c r="K4" s="139"/>
      <c r="L4" s="139"/>
      <c r="M4" s="11"/>
      <c r="N4" s="11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ht="27" customHeight="1">
      <c r="A5" s="131"/>
      <c r="B5" s="132"/>
      <c r="C5" s="135">
        <v>2012</v>
      </c>
      <c r="D5" s="136"/>
      <c r="E5" s="135">
        <v>2013</v>
      </c>
      <c r="F5" s="136"/>
      <c r="G5" s="137">
        <v>2014</v>
      </c>
      <c r="H5" s="133"/>
      <c r="I5" s="137" t="s">
        <v>1</v>
      </c>
      <c r="J5" s="133"/>
      <c r="K5" s="137" t="s">
        <v>2</v>
      </c>
      <c r="L5" s="133"/>
      <c r="O5" s="14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E5" s="10"/>
      <c r="AF5" s="10"/>
      <c r="AG5" s="10"/>
      <c r="AH5" s="10"/>
      <c r="AI5" s="10"/>
      <c r="AJ5" s="10"/>
      <c r="AK5" s="142"/>
      <c r="AL5" s="142"/>
      <c r="AM5" s="10"/>
      <c r="AN5" s="10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143"/>
      <c r="BD5" s="14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 ht="33.75" customHeight="1">
      <c r="A6" s="133"/>
      <c r="B6" s="134"/>
      <c r="C6" s="15" t="s">
        <v>3</v>
      </c>
      <c r="D6" s="15" t="s">
        <v>4</v>
      </c>
      <c r="E6" s="17" t="s">
        <v>3</v>
      </c>
      <c r="F6" s="16" t="s">
        <v>4</v>
      </c>
      <c r="G6" s="15" t="s">
        <v>3</v>
      </c>
      <c r="H6" s="16" t="s">
        <v>4</v>
      </c>
      <c r="I6" s="15" t="s">
        <v>3</v>
      </c>
      <c r="J6" s="18" t="s">
        <v>4</v>
      </c>
      <c r="K6" s="15" t="s">
        <v>3</v>
      </c>
      <c r="L6" s="18" t="s">
        <v>4</v>
      </c>
      <c r="M6" s="19"/>
      <c r="N6" s="20"/>
      <c r="O6" s="19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10"/>
      <c r="AN6" s="10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19"/>
      <c r="BD6" s="20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1:66">
      <c r="B7" s="21"/>
      <c r="C7" s="22"/>
      <c r="D7" s="23"/>
      <c r="E7" s="23"/>
      <c r="F7" s="24"/>
      <c r="G7" s="25"/>
      <c r="H7" s="26"/>
      <c r="I7" s="27"/>
      <c r="J7" s="28"/>
      <c r="K7" s="27"/>
      <c r="L7" s="29"/>
      <c r="N7" s="9"/>
      <c r="O7" s="9"/>
      <c r="P7" s="10"/>
      <c r="Q7" s="10"/>
      <c r="R7" s="1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10"/>
      <c r="AF7" s="10"/>
      <c r="AG7" s="10"/>
      <c r="AH7" s="10"/>
      <c r="AI7" s="10"/>
      <c r="AJ7" s="10"/>
      <c r="AM7" s="10"/>
      <c r="AN7" s="10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1:66" s="49" customFormat="1" ht="15.75">
      <c r="A8" s="31" t="s">
        <v>5</v>
      </c>
      <c r="B8" s="32"/>
      <c r="C8" s="35">
        <f t="shared" ref="C8:J8" si="0">SUM(C9:C11)</f>
        <v>168697</v>
      </c>
      <c r="D8" s="36">
        <f t="shared" si="0"/>
        <v>4454.033268814268</v>
      </c>
      <c r="E8" s="37">
        <f t="shared" si="0"/>
        <v>163904</v>
      </c>
      <c r="F8" s="38">
        <f t="shared" si="0"/>
        <v>4256.3782312987005</v>
      </c>
      <c r="G8" s="39">
        <f t="shared" si="0"/>
        <v>133322</v>
      </c>
      <c r="H8" s="38">
        <f t="shared" si="0"/>
        <v>3406.9145683602605</v>
      </c>
      <c r="I8" s="35">
        <f t="shared" si="0"/>
        <v>129224</v>
      </c>
      <c r="J8" s="36">
        <f t="shared" si="0"/>
        <v>3250.7000000000003</v>
      </c>
      <c r="K8" s="35">
        <f>SUM(K9:K11)</f>
        <v>148341</v>
      </c>
      <c r="L8" s="36">
        <f>SUM(L9:L11)</f>
        <v>3674.5</v>
      </c>
      <c r="M8" s="40"/>
      <c r="N8" s="40"/>
      <c r="O8" s="40"/>
      <c r="P8" s="41"/>
      <c r="Q8" s="42"/>
      <c r="R8" s="42"/>
      <c r="S8" s="43"/>
      <c r="T8" s="44"/>
      <c r="U8" s="44"/>
      <c r="V8" s="44"/>
      <c r="W8" s="44"/>
      <c r="X8" s="45"/>
      <c r="Y8" s="42"/>
      <c r="Z8" s="46"/>
      <c r="AA8" s="46"/>
      <c r="AB8" s="46"/>
      <c r="AC8" s="46"/>
      <c r="AD8" s="46"/>
      <c r="AE8" s="42"/>
      <c r="AF8" s="144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8"/>
      <c r="BE8" s="47"/>
      <c r="BF8" s="47"/>
      <c r="BG8" s="47"/>
      <c r="BH8" s="47"/>
      <c r="BI8" s="47"/>
      <c r="BJ8" s="47"/>
      <c r="BK8" s="47"/>
      <c r="BL8" s="47"/>
      <c r="BM8" s="47"/>
      <c r="BN8" s="47"/>
    </row>
    <row r="9" spans="1:66">
      <c r="B9" s="50" t="s">
        <v>6</v>
      </c>
      <c r="C9" s="52">
        <v>11794</v>
      </c>
      <c r="D9" s="53">
        <v>311.39183490160161</v>
      </c>
      <c r="E9" s="54">
        <v>9368</v>
      </c>
      <c r="F9" s="55">
        <v>243.27823129870009</v>
      </c>
      <c r="G9" s="56">
        <v>6254</v>
      </c>
      <c r="H9" s="55">
        <v>159.81498872427801</v>
      </c>
      <c r="I9" s="56">
        <f>I13+I17+I21+I25+I29+I33+I37+I41+I45+I49+I53+I57</f>
        <v>5922</v>
      </c>
      <c r="J9" s="57">
        <v>149</v>
      </c>
      <c r="K9" s="52">
        <f>K13+K17+K21+K25+K29+K33+K37+K41+K45+K49+K53+K57</f>
        <v>6802</v>
      </c>
      <c r="L9" s="53">
        <v>168.5</v>
      </c>
      <c r="M9" s="28"/>
      <c r="N9" s="28"/>
      <c r="O9" s="28"/>
      <c r="P9" s="10"/>
      <c r="Q9" s="10"/>
      <c r="R9" s="10"/>
      <c r="S9" s="10"/>
      <c r="T9" s="10"/>
      <c r="U9" s="30"/>
      <c r="V9" s="30"/>
      <c r="W9" s="30"/>
      <c r="X9" s="30"/>
      <c r="Y9" s="30"/>
      <c r="Z9" s="30"/>
      <c r="AA9" s="30"/>
      <c r="AB9" s="30"/>
      <c r="AC9" s="30"/>
      <c r="AD9" s="30"/>
      <c r="AE9" s="10"/>
      <c r="AF9" s="144"/>
      <c r="AG9" s="58"/>
      <c r="AH9" s="58"/>
      <c r="AI9" s="58"/>
      <c r="AJ9" s="58"/>
      <c r="AM9" s="10"/>
      <c r="AN9" s="1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28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>
      <c r="B10" s="50" t="s">
        <v>7</v>
      </c>
      <c r="C10" s="52">
        <v>148376</v>
      </c>
      <c r="D10" s="53">
        <v>3917.5067742377514</v>
      </c>
      <c r="E10" s="54">
        <f>E14+E18+E22+E26+E30+E34+E38+E42+E50+E54+E58</f>
        <v>145494</v>
      </c>
      <c r="F10" s="55">
        <v>3778.3</v>
      </c>
      <c r="G10" s="56">
        <v>117860</v>
      </c>
      <c r="H10" s="55">
        <v>3011.7995796359824</v>
      </c>
      <c r="I10" s="56">
        <f>I14+I18+I22+I26+I30+I34+I38+I42+I46+I50+I54+I58</f>
        <v>113031</v>
      </c>
      <c r="J10" s="57">
        <v>2843.3</v>
      </c>
      <c r="K10" s="52">
        <f>K14+K18+K22+K26+K30+K34+K38+K42+K46+K50+K54+K58</f>
        <v>128497</v>
      </c>
      <c r="L10" s="53">
        <v>3182.9</v>
      </c>
      <c r="M10" s="28"/>
      <c r="N10" s="28"/>
      <c r="O10" s="28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E10" s="10"/>
      <c r="AF10" s="59"/>
      <c r="AG10" s="59"/>
      <c r="AH10" s="59"/>
      <c r="AI10" s="59"/>
      <c r="AJ10" s="59"/>
      <c r="AM10" s="10"/>
      <c r="AN10" s="1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28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>
      <c r="B11" s="50" t="s">
        <v>8</v>
      </c>
      <c r="C11" s="52">
        <v>8527</v>
      </c>
      <c r="D11" s="53">
        <v>225.13465967491581</v>
      </c>
      <c r="E11" s="54">
        <v>9042</v>
      </c>
      <c r="F11" s="55">
        <v>234.8</v>
      </c>
      <c r="G11" s="56">
        <v>9208</v>
      </c>
      <c r="H11" s="55">
        <v>235.3</v>
      </c>
      <c r="I11" s="56">
        <f>I15+I19+I23+I27+I31+I35+I39+I43+I47+I51+I55+I59</f>
        <v>10271</v>
      </c>
      <c r="J11" s="57">
        <v>258.39999999999998</v>
      </c>
      <c r="K11" s="52">
        <f>K15+K19+K23+K27+K31+K35+K39+K43+K47+K51+K55+K59</f>
        <v>13042</v>
      </c>
      <c r="L11" s="53">
        <v>323.10000000000002</v>
      </c>
      <c r="M11" s="28"/>
      <c r="N11" s="28"/>
      <c r="O11" s="28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E11" s="10"/>
      <c r="AF11" s="60"/>
      <c r="AG11" s="60"/>
      <c r="AH11" s="60"/>
      <c r="AI11" s="60"/>
      <c r="AJ11" s="60"/>
      <c r="AM11" s="10"/>
      <c r="AN11" s="1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28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s="31" customFormat="1" ht="15.75">
      <c r="A12" s="146" t="s">
        <v>9</v>
      </c>
      <c r="B12" s="147"/>
      <c r="C12" s="35">
        <f>SUM(C13:C15)</f>
        <v>6189</v>
      </c>
      <c r="D12" s="34">
        <f t="shared" ref="D12:J12" si="1">SUM(D13:D15)</f>
        <v>4320.9617962466491</v>
      </c>
      <c r="E12" s="35">
        <f t="shared" si="1"/>
        <v>4627</v>
      </c>
      <c r="F12" s="34">
        <f t="shared" si="1"/>
        <v>3135.4398899512776</v>
      </c>
      <c r="G12" s="35">
        <f t="shared" si="1"/>
        <v>3180</v>
      </c>
      <c r="H12" s="34">
        <f t="shared" si="1"/>
        <v>2092.0502092050206</v>
      </c>
      <c r="I12" s="35">
        <f t="shared" si="1"/>
        <v>2550</v>
      </c>
      <c r="J12" s="34">
        <f t="shared" si="1"/>
        <v>1629.6000000000001</v>
      </c>
      <c r="K12" s="35">
        <f>SUM(K13:K15)</f>
        <v>2784</v>
      </c>
      <c r="L12" s="36">
        <f>SUM(L13:L15)</f>
        <v>1729.3</v>
      </c>
      <c r="M12" s="40"/>
      <c r="N12" s="40"/>
      <c r="O12" s="40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40"/>
      <c r="BE12" s="62"/>
      <c r="BF12" s="62"/>
      <c r="BG12" s="62"/>
      <c r="BH12" s="62"/>
      <c r="BI12" s="62"/>
      <c r="BJ12" s="62"/>
      <c r="BK12" s="62"/>
      <c r="BL12" s="62"/>
      <c r="BM12" s="62"/>
      <c r="BN12" s="62"/>
    </row>
    <row r="13" spans="1:66">
      <c r="B13" s="50" t="s">
        <v>6</v>
      </c>
      <c r="C13" s="52">
        <v>1575</v>
      </c>
      <c r="D13" s="53">
        <v>1099.6146112600536</v>
      </c>
      <c r="E13" s="54">
        <v>1446</v>
      </c>
      <c r="F13" s="55">
        <v>979.86731810450556</v>
      </c>
      <c r="G13" s="56">
        <v>1007</v>
      </c>
      <c r="H13" s="55">
        <v>662.4825662482566</v>
      </c>
      <c r="I13" s="52">
        <v>798</v>
      </c>
      <c r="J13" s="63">
        <v>510</v>
      </c>
      <c r="K13" s="52">
        <v>1001</v>
      </c>
      <c r="L13" s="53">
        <v>621.79999999999995</v>
      </c>
      <c r="M13" s="28"/>
      <c r="N13" s="28"/>
      <c r="O13" s="28"/>
      <c r="P13" s="10"/>
      <c r="Q13" s="10"/>
      <c r="R13" s="10"/>
      <c r="S13" s="64"/>
      <c r="T13" s="65"/>
      <c r="U13" s="65"/>
      <c r="V13" s="65"/>
      <c r="W13" s="65"/>
      <c r="X13" s="10"/>
      <c r="Y13" s="10"/>
      <c r="Z13" s="60"/>
      <c r="AA13" s="60"/>
      <c r="AB13" s="60"/>
      <c r="AC13" s="60"/>
      <c r="AD13" s="60"/>
      <c r="AE13" s="10"/>
      <c r="AF13" s="10"/>
      <c r="AG13" s="10"/>
      <c r="AH13" s="10"/>
      <c r="AI13" s="10"/>
      <c r="AJ13" s="10"/>
      <c r="AM13" s="10"/>
      <c r="AN13" s="1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28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>
      <c r="B14" s="50" t="s">
        <v>7</v>
      </c>
      <c r="C14" s="52">
        <v>4473</v>
      </c>
      <c r="D14" s="53">
        <v>3122.9054959785522</v>
      </c>
      <c r="E14" s="54">
        <v>3072</v>
      </c>
      <c r="F14" s="55">
        <v>2081.7098210352983</v>
      </c>
      <c r="G14" s="56">
        <v>2080</v>
      </c>
      <c r="H14" s="55">
        <v>1368.3850424988816</v>
      </c>
      <c r="I14" s="52">
        <v>1621</v>
      </c>
      <c r="J14" s="63">
        <v>1035.9000000000001</v>
      </c>
      <c r="K14" s="52">
        <v>1323</v>
      </c>
      <c r="L14" s="53">
        <v>821.8</v>
      </c>
      <c r="M14" s="28"/>
      <c r="N14" s="28"/>
      <c r="O14" s="28"/>
      <c r="P14" s="66"/>
      <c r="Q14" s="66"/>
      <c r="R14" s="66"/>
      <c r="S14" s="66"/>
      <c r="T14" s="66"/>
      <c r="U14" s="66"/>
      <c r="V14" s="66"/>
      <c r="W14" s="10"/>
      <c r="X14" s="10"/>
      <c r="Y14" s="10"/>
      <c r="Z14" s="10"/>
      <c r="AE14" s="10"/>
      <c r="AF14" s="10"/>
      <c r="AG14" s="10"/>
      <c r="AH14" s="10"/>
      <c r="AI14" s="10"/>
      <c r="AJ14" s="10"/>
      <c r="AM14" s="10"/>
      <c r="AN14" s="10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28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>
      <c r="B15" s="50" t="s">
        <v>8</v>
      </c>
      <c r="C15" s="29">
        <v>141</v>
      </c>
      <c r="D15" s="53">
        <v>98.4416890080429</v>
      </c>
      <c r="E15" s="54">
        <v>109</v>
      </c>
      <c r="F15" s="55">
        <v>73.862750811473802</v>
      </c>
      <c r="G15" s="56">
        <v>93</v>
      </c>
      <c r="H15" s="55">
        <v>61.182600457882685</v>
      </c>
      <c r="I15" s="52">
        <v>131</v>
      </c>
      <c r="J15" s="63">
        <v>83.7</v>
      </c>
      <c r="K15" s="52">
        <v>460</v>
      </c>
      <c r="L15" s="53">
        <v>285.7</v>
      </c>
      <c r="M15" s="28"/>
      <c r="N15" s="28"/>
      <c r="O15" s="28"/>
      <c r="P15" s="66"/>
      <c r="Q15" s="66"/>
      <c r="R15" s="66"/>
      <c r="S15" s="67"/>
      <c r="T15" s="67"/>
      <c r="U15" s="67"/>
      <c r="V15" s="67"/>
      <c r="W15" s="67"/>
      <c r="X15" s="68"/>
      <c r="Y15" s="66"/>
      <c r="Z15" s="66"/>
      <c r="AA15" s="66"/>
      <c r="AB15" s="69"/>
      <c r="AC15" s="66"/>
      <c r="AD15" s="66"/>
      <c r="AE15" s="10"/>
      <c r="AF15" s="10"/>
      <c r="AG15" s="10"/>
      <c r="AH15" s="10"/>
      <c r="AI15" s="10"/>
      <c r="AJ15" s="10"/>
      <c r="AM15" s="10"/>
      <c r="AN15" s="10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8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s="31" customFormat="1" ht="15.75">
      <c r="A16" s="140" t="s">
        <v>10</v>
      </c>
      <c r="B16" s="141"/>
      <c r="C16" s="33">
        <f t="shared" ref="C16:L16" si="2">SUM(C17:C19)</f>
        <v>11838</v>
      </c>
      <c r="D16" s="36">
        <f t="shared" si="2"/>
        <v>4738.5548968669818</v>
      </c>
      <c r="E16" s="33">
        <f t="shared" si="2"/>
        <v>8944</v>
      </c>
      <c r="F16" s="36">
        <f t="shared" si="2"/>
        <v>3545.9418517799013</v>
      </c>
      <c r="G16" s="33">
        <f t="shared" si="2"/>
        <v>7689</v>
      </c>
      <c r="H16" s="36">
        <f t="shared" si="2"/>
        <v>3020.0195600174388</v>
      </c>
      <c r="I16" s="35">
        <f t="shared" si="2"/>
        <v>6919</v>
      </c>
      <c r="J16" s="36">
        <f t="shared" si="2"/>
        <v>2692.5</v>
      </c>
      <c r="K16" s="35">
        <f t="shared" si="2"/>
        <v>14645</v>
      </c>
      <c r="L16" s="36">
        <f t="shared" si="2"/>
        <v>5647.4</v>
      </c>
      <c r="M16" s="40"/>
      <c r="N16" s="40"/>
      <c r="O16" s="40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40"/>
      <c r="BE16" s="62"/>
      <c r="BF16" s="62"/>
      <c r="BG16" s="62"/>
      <c r="BH16" s="62"/>
      <c r="BI16" s="62"/>
      <c r="BJ16" s="62"/>
      <c r="BK16" s="62"/>
      <c r="BL16" s="62"/>
      <c r="BM16" s="62"/>
      <c r="BN16" s="62"/>
    </row>
    <row r="17" spans="1:66">
      <c r="B17" s="50" t="s">
        <v>6</v>
      </c>
      <c r="C17" s="29">
        <v>266</v>
      </c>
      <c r="D17" s="53">
        <v>106.47538457227718</v>
      </c>
      <c r="E17" s="54">
        <v>183</v>
      </c>
      <c r="F17" s="55">
        <v>72.551965841107219</v>
      </c>
      <c r="G17" s="56">
        <v>122</v>
      </c>
      <c r="H17" s="55">
        <v>47.918115011331459</v>
      </c>
      <c r="I17" s="52">
        <v>119</v>
      </c>
      <c r="J17" s="63">
        <v>46.3</v>
      </c>
      <c r="K17" s="52">
        <v>172</v>
      </c>
      <c r="L17" s="53">
        <v>66.3</v>
      </c>
      <c r="M17" s="28"/>
      <c r="N17" s="28"/>
      <c r="O17" s="28"/>
      <c r="P17" s="10"/>
      <c r="Q17" s="10"/>
      <c r="R17" s="10"/>
      <c r="S17" s="64"/>
      <c r="T17" s="65"/>
      <c r="U17" s="65"/>
      <c r="V17" s="65"/>
      <c r="W17" s="65"/>
      <c r="X17" s="10"/>
      <c r="Y17" s="10"/>
      <c r="Z17" s="60"/>
      <c r="AA17" s="60"/>
      <c r="AB17" s="60"/>
      <c r="AC17" s="60"/>
      <c r="AD17" s="60"/>
      <c r="AE17" s="10"/>
      <c r="AF17" s="10"/>
      <c r="AG17" s="10"/>
      <c r="AH17" s="10"/>
      <c r="AI17" s="10"/>
      <c r="AJ17" s="10"/>
      <c r="AM17" s="10"/>
      <c r="AN17" s="10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28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>
      <c r="B18" s="50" t="s">
        <v>7</v>
      </c>
      <c r="C18" s="29">
        <v>10986</v>
      </c>
      <c r="D18" s="53">
        <v>4397.5134395151772</v>
      </c>
      <c r="E18" s="54">
        <v>8164</v>
      </c>
      <c r="F18" s="55">
        <v>3236.6898859387943</v>
      </c>
      <c r="G18" s="56">
        <v>7142</v>
      </c>
      <c r="H18" s="55">
        <v>2805.1735853354858</v>
      </c>
      <c r="I18" s="52">
        <v>6349</v>
      </c>
      <c r="J18" s="63">
        <v>2470.6999999999998</v>
      </c>
      <c r="K18" s="52">
        <v>13777</v>
      </c>
      <c r="L18" s="53">
        <v>5312.7</v>
      </c>
      <c r="M18" s="28"/>
      <c r="N18" s="28"/>
      <c r="O18" s="28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E18" s="10"/>
      <c r="AF18" s="10"/>
      <c r="AG18" s="10"/>
      <c r="AH18" s="10"/>
      <c r="AI18" s="10"/>
      <c r="AJ18" s="10"/>
      <c r="AM18" s="10"/>
      <c r="AN18" s="10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28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>
      <c r="B19" s="50" t="s">
        <v>8</v>
      </c>
      <c r="C19" s="29">
        <v>586</v>
      </c>
      <c r="D19" s="53">
        <v>234.5660727795279</v>
      </c>
      <c r="E19" s="54">
        <v>597</v>
      </c>
      <c r="F19" s="55">
        <v>236.7</v>
      </c>
      <c r="G19" s="56">
        <v>425</v>
      </c>
      <c r="H19" s="55">
        <v>166.92785967062187</v>
      </c>
      <c r="I19" s="52">
        <v>451</v>
      </c>
      <c r="J19" s="63">
        <v>175.5</v>
      </c>
      <c r="K19" s="52">
        <v>696</v>
      </c>
      <c r="L19" s="53">
        <v>268.39999999999998</v>
      </c>
      <c r="M19" s="28"/>
      <c r="N19" s="28"/>
      <c r="O19" s="28"/>
      <c r="P19" s="10"/>
      <c r="Q19" s="10"/>
      <c r="R19" s="10"/>
      <c r="S19" s="10"/>
      <c r="T19" s="1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10"/>
      <c r="AF19" s="10"/>
      <c r="AG19" s="10"/>
      <c r="AH19" s="10"/>
      <c r="AI19" s="10"/>
      <c r="AJ19" s="10"/>
      <c r="AM19" s="10"/>
      <c r="AN19" s="10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28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s="31" customFormat="1" ht="15.75">
      <c r="A20" s="140" t="s">
        <v>11</v>
      </c>
      <c r="B20" s="141"/>
      <c r="C20" s="33">
        <f t="shared" ref="C20:L20" si="3">SUM(C21:C23)</f>
        <v>7215</v>
      </c>
      <c r="D20" s="36">
        <f t="shared" si="3"/>
        <v>2736.4891773085687</v>
      </c>
      <c r="E20" s="33">
        <f t="shared" si="3"/>
        <v>7837</v>
      </c>
      <c r="F20" s="36">
        <f t="shared" si="3"/>
        <v>2924.231908717099</v>
      </c>
      <c r="G20" s="33">
        <f t="shared" si="3"/>
        <v>7300</v>
      </c>
      <c r="H20" s="36">
        <f t="shared" si="3"/>
        <v>2679.8628497588124</v>
      </c>
      <c r="I20" s="35">
        <f t="shared" si="3"/>
        <v>6251</v>
      </c>
      <c r="J20" s="36">
        <f t="shared" si="3"/>
        <v>2258.8000000000002</v>
      </c>
      <c r="K20" s="35">
        <f t="shared" si="3"/>
        <v>8132</v>
      </c>
      <c r="L20" s="36">
        <f t="shared" si="3"/>
        <v>2893</v>
      </c>
      <c r="M20" s="40"/>
      <c r="N20" s="40"/>
      <c r="O20" s="40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40"/>
      <c r="BE20" s="62"/>
      <c r="BF20" s="62"/>
      <c r="BG20" s="62"/>
      <c r="BH20" s="62"/>
      <c r="BI20" s="62"/>
      <c r="BJ20" s="62"/>
      <c r="BK20" s="62"/>
      <c r="BL20" s="62"/>
      <c r="BM20" s="62"/>
      <c r="BN20" s="62"/>
    </row>
    <row r="21" spans="1:66">
      <c r="B21" s="50" t="s">
        <v>6</v>
      </c>
      <c r="C21" s="29">
        <v>489</v>
      </c>
      <c r="D21" s="53">
        <v>185.46683405459325</v>
      </c>
      <c r="E21" s="54">
        <v>379</v>
      </c>
      <c r="F21" s="55">
        <v>141.41685509809628</v>
      </c>
      <c r="G21" s="56">
        <v>57</v>
      </c>
      <c r="H21" s="55">
        <v>20.924956498116753</v>
      </c>
      <c r="I21" s="52">
        <v>45</v>
      </c>
      <c r="J21" s="63">
        <v>16.3</v>
      </c>
      <c r="K21" s="52">
        <v>20</v>
      </c>
      <c r="L21" s="53">
        <v>7.1</v>
      </c>
      <c r="M21" s="28"/>
      <c r="N21" s="28"/>
      <c r="O21" s="28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E21" s="10"/>
      <c r="AF21" s="10"/>
      <c r="AG21" s="10"/>
      <c r="AH21" s="10"/>
      <c r="AI21" s="10"/>
      <c r="AJ21" s="10"/>
      <c r="AM21" s="10"/>
      <c r="AN21" s="10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28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>
      <c r="B22" s="50" t="s">
        <v>7</v>
      </c>
      <c r="C22" s="29">
        <v>6565</v>
      </c>
      <c r="D22" s="53">
        <v>2489.9586207942834</v>
      </c>
      <c r="E22" s="54">
        <v>7238</v>
      </c>
      <c r="F22" s="55">
        <v>2700.726113984224</v>
      </c>
      <c r="G22" s="56">
        <v>6705</v>
      </c>
      <c r="H22" s="55">
        <v>2461.435672278471</v>
      </c>
      <c r="I22" s="52">
        <v>5753</v>
      </c>
      <c r="J22" s="63">
        <v>2078.8000000000002</v>
      </c>
      <c r="K22" s="52">
        <v>7407</v>
      </c>
      <c r="L22" s="53">
        <v>2635.1</v>
      </c>
      <c r="M22" s="28"/>
      <c r="N22" s="28"/>
      <c r="O22" s="28"/>
      <c r="P22" s="10"/>
      <c r="Q22" s="10"/>
      <c r="R22" s="10"/>
      <c r="S22" s="64"/>
      <c r="T22" s="65"/>
      <c r="U22" s="65"/>
      <c r="V22" s="65"/>
      <c r="W22" s="65"/>
      <c r="X22" s="10"/>
      <c r="Y22" s="10"/>
      <c r="Z22" s="60"/>
      <c r="AA22" s="60"/>
      <c r="AB22" s="60"/>
      <c r="AC22" s="60"/>
      <c r="AD22" s="60"/>
      <c r="AE22" s="10"/>
      <c r="AF22" s="10"/>
      <c r="AG22" s="10"/>
      <c r="AH22" s="10"/>
      <c r="AI22" s="10"/>
      <c r="AJ22" s="10"/>
      <c r="AM22" s="10"/>
      <c r="AN22" s="10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28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>
      <c r="B23" s="50" t="s">
        <v>8</v>
      </c>
      <c r="C23" s="29">
        <v>161</v>
      </c>
      <c r="D23" s="53">
        <v>61.063722459692251</v>
      </c>
      <c r="E23" s="54">
        <v>220</v>
      </c>
      <c r="F23" s="55">
        <v>82.088939634778853</v>
      </c>
      <c r="G23" s="56">
        <v>538</v>
      </c>
      <c r="H23" s="55">
        <v>197.5022209822248</v>
      </c>
      <c r="I23" s="52">
        <v>453</v>
      </c>
      <c r="J23" s="63">
        <v>163.69999999999999</v>
      </c>
      <c r="K23" s="52">
        <v>705</v>
      </c>
      <c r="L23" s="53">
        <v>250.8</v>
      </c>
      <c r="M23" s="28"/>
      <c r="N23" s="28"/>
      <c r="O23" s="28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E23" s="10"/>
      <c r="AF23" s="10"/>
      <c r="AG23" s="10"/>
      <c r="AH23" s="10"/>
      <c r="AI23" s="10"/>
      <c r="AJ23" s="10"/>
      <c r="AM23" s="10"/>
      <c r="AN23" s="10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28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s="31" customFormat="1" ht="15.75">
      <c r="A24" s="140" t="s">
        <v>12</v>
      </c>
      <c r="B24" s="141"/>
      <c r="C24" s="33">
        <f t="shared" ref="C24:L24" si="4">SUM(C25:C27)</f>
        <v>23695</v>
      </c>
      <c r="D24" s="36">
        <f t="shared" si="4"/>
        <v>5360.1563595727257</v>
      </c>
      <c r="E24" s="33">
        <f t="shared" si="4"/>
        <v>23728</v>
      </c>
      <c r="F24" s="36">
        <f t="shared" si="4"/>
        <v>5330.9656632921287</v>
      </c>
      <c r="G24" s="33">
        <f t="shared" si="4"/>
        <v>25085</v>
      </c>
      <c r="H24" s="36">
        <f t="shared" si="4"/>
        <v>5595.2213664518686</v>
      </c>
      <c r="I24" s="35">
        <f t="shared" si="4"/>
        <v>25203</v>
      </c>
      <c r="J24" s="36">
        <f t="shared" si="4"/>
        <v>5585.3</v>
      </c>
      <c r="K24" s="35">
        <f t="shared" si="4"/>
        <v>24871</v>
      </c>
      <c r="L24" s="36">
        <f t="shared" si="4"/>
        <v>5477.2</v>
      </c>
      <c r="M24" s="40"/>
      <c r="N24" s="40"/>
      <c r="O24" s="40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40"/>
      <c r="BE24" s="62"/>
      <c r="BF24" s="62"/>
      <c r="BG24" s="62"/>
      <c r="BH24" s="62"/>
      <c r="BI24" s="62"/>
      <c r="BJ24" s="62"/>
      <c r="BK24" s="62"/>
      <c r="BL24" s="62"/>
      <c r="BM24" s="62"/>
      <c r="BN24" s="62"/>
    </row>
    <row r="25" spans="1:66">
      <c r="B25" s="50" t="s">
        <v>6</v>
      </c>
      <c r="C25" s="29">
        <v>1080</v>
      </c>
      <c r="D25" s="53">
        <v>244.3118323839858</v>
      </c>
      <c r="E25" s="54">
        <v>1239</v>
      </c>
      <c r="F25" s="55">
        <v>278.36566329212889</v>
      </c>
      <c r="G25" s="56">
        <v>744</v>
      </c>
      <c r="H25" s="55">
        <v>165.94955936377079</v>
      </c>
      <c r="I25" s="52">
        <v>853</v>
      </c>
      <c r="J25" s="63">
        <v>189</v>
      </c>
      <c r="K25" s="52">
        <v>565</v>
      </c>
      <c r="L25" s="53">
        <v>124.4</v>
      </c>
      <c r="M25" s="28"/>
      <c r="N25" s="28"/>
      <c r="O25" s="28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10"/>
      <c r="AE25" s="10"/>
      <c r="AF25" s="10"/>
      <c r="AG25" s="10"/>
      <c r="AH25" s="10"/>
      <c r="AI25" s="10"/>
      <c r="AJ25" s="10"/>
      <c r="AM25" s="10"/>
      <c r="AN25" s="10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28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>
      <c r="B26" s="50" t="s">
        <v>7</v>
      </c>
      <c r="C26" s="29">
        <v>20417</v>
      </c>
      <c r="D26" s="53">
        <v>4618.6247053554052</v>
      </c>
      <c r="E26" s="54">
        <v>20344</v>
      </c>
      <c r="F26" s="55">
        <v>4570.7</v>
      </c>
      <c r="G26" s="56">
        <v>22510</v>
      </c>
      <c r="H26" s="55">
        <v>5020.8663726861296</v>
      </c>
      <c r="I26" s="52">
        <v>22240</v>
      </c>
      <c r="J26" s="63">
        <v>4928.7</v>
      </c>
      <c r="K26" s="52">
        <v>22041</v>
      </c>
      <c r="L26" s="53">
        <v>4854</v>
      </c>
      <c r="M26" s="28"/>
      <c r="N26" s="28"/>
      <c r="O26" s="28"/>
      <c r="P26" s="10"/>
      <c r="Q26" s="10"/>
      <c r="R26" s="10"/>
      <c r="S26" s="64"/>
      <c r="T26" s="65"/>
      <c r="U26" s="65"/>
      <c r="V26" s="70"/>
      <c r="W26" s="65"/>
      <c r="X26" s="10"/>
      <c r="Y26" s="10"/>
      <c r="Z26" s="60"/>
      <c r="AA26" s="60"/>
      <c r="AB26" s="60"/>
      <c r="AC26" s="60"/>
      <c r="AD26" s="60"/>
      <c r="AE26" s="10"/>
      <c r="AF26" s="10"/>
      <c r="AG26" s="10"/>
      <c r="AH26" s="10"/>
      <c r="AI26" s="10"/>
      <c r="AJ26" s="10"/>
      <c r="AM26" s="10"/>
      <c r="AN26" s="10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28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>
      <c r="B27" s="50" t="s">
        <v>8</v>
      </c>
      <c r="C27" s="29">
        <v>2198</v>
      </c>
      <c r="D27" s="53">
        <v>497.21982183333409</v>
      </c>
      <c r="E27" s="54">
        <v>2145</v>
      </c>
      <c r="F27" s="55">
        <v>481.9</v>
      </c>
      <c r="G27" s="56">
        <v>1831</v>
      </c>
      <c r="H27" s="55">
        <v>408.40543440196819</v>
      </c>
      <c r="I27" s="52">
        <v>2110</v>
      </c>
      <c r="J27" s="63">
        <v>467.6</v>
      </c>
      <c r="K27" s="52">
        <v>2265</v>
      </c>
      <c r="L27" s="53">
        <v>498.8</v>
      </c>
      <c r="M27" s="28"/>
      <c r="N27" s="28"/>
      <c r="O27" s="28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E27" s="10"/>
      <c r="AF27" s="10"/>
      <c r="AG27" s="10"/>
      <c r="AH27" s="10"/>
      <c r="AI27" s="10"/>
      <c r="AJ27" s="10"/>
      <c r="AM27" s="10"/>
      <c r="AN27" s="10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28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s="31" customFormat="1" ht="15.75">
      <c r="A28" s="140" t="s">
        <v>13</v>
      </c>
      <c r="B28" s="141"/>
      <c r="C28" s="33">
        <f t="shared" ref="C28:L28" si="5">SUM(C29:C31)</f>
        <v>2546</v>
      </c>
      <c r="D28" s="36">
        <f t="shared" si="5"/>
        <v>4009.8908541099022</v>
      </c>
      <c r="E28" s="33">
        <f t="shared" si="5"/>
        <v>2087</v>
      </c>
      <c r="F28" s="36">
        <f t="shared" si="5"/>
        <v>3241.790673832676</v>
      </c>
      <c r="G28" s="33">
        <f t="shared" si="5"/>
        <v>1115</v>
      </c>
      <c r="H28" s="36">
        <f t="shared" si="5"/>
        <v>1708.2101328267431</v>
      </c>
      <c r="I28" s="35">
        <f t="shared" si="5"/>
        <v>1073</v>
      </c>
      <c r="J28" s="36">
        <f t="shared" si="5"/>
        <v>1621.5</v>
      </c>
      <c r="K28" s="35">
        <f t="shared" si="5"/>
        <v>1857</v>
      </c>
      <c r="L28" s="36">
        <f t="shared" si="5"/>
        <v>2767.6</v>
      </c>
      <c r="M28" s="40"/>
      <c r="N28" s="40"/>
      <c r="O28" s="40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40"/>
      <c r="BE28" s="62"/>
      <c r="BF28" s="62"/>
      <c r="BG28" s="62"/>
      <c r="BH28" s="62"/>
      <c r="BI28" s="62"/>
      <c r="BJ28" s="62"/>
      <c r="BK28" s="62"/>
      <c r="BL28" s="62"/>
      <c r="BM28" s="62"/>
      <c r="BN28" s="62"/>
    </row>
    <row r="29" spans="1:66">
      <c r="B29" s="50" t="s">
        <v>6</v>
      </c>
      <c r="C29" s="29">
        <v>52</v>
      </c>
      <c r="D29" s="53">
        <v>81.898791992818104</v>
      </c>
      <c r="E29" s="54">
        <v>73</v>
      </c>
      <c r="F29" s="55">
        <v>113.39277392898195</v>
      </c>
      <c r="G29" s="56">
        <v>55</v>
      </c>
      <c r="H29" s="55">
        <v>84.261486372619615</v>
      </c>
      <c r="I29" s="52">
        <v>61</v>
      </c>
      <c r="J29" s="63">
        <v>92.2</v>
      </c>
      <c r="K29" s="52">
        <v>27</v>
      </c>
      <c r="L29" s="53">
        <v>40.200000000000003</v>
      </c>
      <c r="M29" s="28"/>
      <c r="N29" s="28"/>
      <c r="O29" s="28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E29" s="10"/>
      <c r="AF29" s="10"/>
      <c r="AG29" s="10"/>
      <c r="AH29" s="10"/>
      <c r="AI29" s="10"/>
      <c r="AJ29" s="10"/>
      <c r="AM29" s="10"/>
      <c r="AN29" s="10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28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>
      <c r="B30" s="50" t="s">
        <v>7</v>
      </c>
      <c r="C30" s="29">
        <v>2357</v>
      </c>
      <c r="D30" s="53">
        <v>3712.2202447513901</v>
      </c>
      <c r="E30" s="54">
        <v>1944</v>
      </c>
      <c r="F30" s="55">
        <v>3019.665102985492</v>
      </c>
      <c r="G30" s="56">
        <v>1005</v>
      </c>
      <c r="H30" s="55">
        <v>1539.6871600815039</v>
      </c>
      <c r="I30" s="52">
        <v>946</v>
      </c>
      <c r="J30" s="63">
        <v>1429.6</v>
      </c>
      <c r="K30" s="52">
        <v>1758</v>
      </c>
      <c r="L30" s="53">
        <v>2620.1</v>
      </c>
      <c r="M30" s="28"/>
      <c r="N30" s="28"/>
      <c r="O30" s="28"/>
      <c r="P30" s="10"/>
      <c r="Q30" s="10"/>
      <c r="R30" s="10"/>
      <c r="S30" s="64"/>
      <c r="T30" s="65"/>
      <c r="U30" s="65"/>
      <c r="V30" s="65"/>
      <c r="W30" s="65"/>
      <c r="X30" s="10"/>
      <c r="Y30" s="10"/>
      <c r="Z30" s="60"/>
      <c r="AA30" s="60"/>
      <c r="AB30" s="60"/>
      <c r="AC30" s="60"/>
      <c r="AD30" s="60"/>
      <c r="AE30" s="10"/>
      <c r="AF30" s="10"/>
      <c r="AG30" s="10"/>
      <c r="AH30" s="10"/>
      <c r="AI30" s="10"/>
      <c r="AJ30" s="10"/>
      <c r="AM30" s="10"/>
      <c r="AN30" s="10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28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>
      <c r="B31" s="50" t="s">
        <v>8</v>
      </c>
      <c r="C31" s="29">
        <v>137</v>
      </c>
      <c r="D31" s="53">
        <v>215.77181736569386</v>
      </c>
      <c r="E31" s="54">
        <v>70</v>
      </c>
      <c r="F31" s="55">
        <v>108.73279691820187</v>
      </c>
      <c r="G31" s="56">
        <v>55</v>
      </c>
      <c r="H31" s="55">
        <v>84.261486372619615</v>
      </c>
      <c r="I31" s="52">
        <v>66</v>
      </c>
      <c r="J31" s="63">
        <v>99.7</v>
      </c>
      <c r="K31" s="52">
        <v>72</v>
      </c>
      <c r="L31" s="53">
        <v>107.3</v>
      </c>
      <c r="M31" s="28"/>
      <c r="N31" s="28"/>
      <c r="O31" s="28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E31" s="10"/>
      <c r="AF31" s="58"/>
      <c r="AG31" s="58"/>
      <c r="AH31" s="58"/>
      <c r="AI31" s="58"/>
      <c r="AJ31" s="58"/>
      <c r="AK31" s="58"/>
      <c r="AL31" s="58"/>
      <c r="AM31" s="58"/>
      <c r="AN31" s="71"/>
      <c r="AO31" s="72"/>
      <c r="AP31" s="72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28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s="31" customFormat="1" ht="15.75">
      <c r="A32" s="140" t="s">
        <v>14</v>
      </c>
      <c r="B32" s="141"/>
      <c r="C32" s="33">
        <f t="shared" ref="C32:L32" si="6">SUM(C33:C35)</f>
        <v>9024</v>
      </c>
      <c r="D32" s="36">
        <f t="shared" si="6"/>
        <v>7700.1186077666771</v>
      </c>
      <c r="E32" s="33">
        <f t="shared" si="6"/>
        <v>8706</v>
      </c>
      <c r="F32" s="36">
        <f t="shared" si="6"/>
        <v>7407.4639666468138</v>
      </c>
      <c r="G32" s="33">
        <f t="shared" si="6"/>
        <v>7761</v>
      </c>
      <c r="H32" s="36">
        <f t="shared" si="6"/>
        <v>6586.8314293958874</v>
      </c>
      <c r="I32" s="35">
        <f t="shared" si="6"/>
        <v>6672</v>
      </c>
      <c r="J32" s="36">
        <f t="shared" si="6"/>
        <v>5649.9</v>
      </c>
      <c r="K32" s="35">
        <f t="shared" si="6"/>
        <v>4880</v>
      </c>
      <c r="L32" s="36">
        <f t="shared" si="6"/>
        <v>4124</v>
      </c>
      <c r="M32" s="40"/>
      <c r="N32" s="40"/>
      <c r="O32" s="40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73"/>
      <c r="AG32" s="73"/>
      <c r="AH32" s="73"/>
      <c r="AI32" s="73"/>
      <c r="AJ32" s="73"/>
      <c r="AK32" s="73"/>
      <c r="AL32" s="73"/>
      <c r="AM32" s="73"/>
      <c r="AN32" s="73"/>
      <c r="AO32" s="74"/>
      <c r="AP32" s="74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40"/>
      <c r="BE32" s="62"/>
      <c r="BF32" s="62"/>
      <c r="BG32" s="62"/>
      <c r="BH32" s="62"/>
      <c r="BI32" s="62"/>
      <c r="BJ32" s="62"/>
      <c r="BK32" s="62"/>
      <c r="BL32" s="62"/>
      <c r="BM32" s="62"/>
      <c r="BN32" s="62"/>
    </row>
    <row r="33" spans="1:66">
      <c r="B33" s="50" t="s">
        <v>6</v>
      </c>
      <c r="C33" s="75">
        <v>158</v>
      </c>
      <c r="D33" s="76">
        <v>134.82033909875165</v>
      </c>
      <c r="E33" s="54">
        <v>103</v>
      </c>
      <c r="F33" s="55">
        <v>87.637199013017948</v>
      </c>
      <c r="G33" s="56">
        <v>112</v>
      </c>
      <c r="H33" s="55">
        <v>95.055420705107522</v>
      </c>
      <c r="I33" s="52">
        <v>105</v>
      </c>
      <c r="J33" s="63">
        <v>88.9</v>
      </c>
      <c r="K33" s="52">
        <v>128</v>
      </c>
      <c r="L33" s="76">
        <v>108.2</v>
      </c>
      <c r="M33" s="77"/>
      <c r="N33" s="77"/>
      <c r="O33" s="77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E33" s="10"/>
      <c r="AF33" s="10"/>
      <c r="AG33" s="10"/>
      <c r="AH33" s="10"/>
      <c r="AI33" s="10"/>
      <c r="AJ33" s="10"/>
      <c r="AM33" s="10"/>
      <c r="AN33" s="10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28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>
      <c r="B34" s="50" t="s">
        <v>7</v>
      </c>
      <c r="C34" s="75">
        <v>8465</v>
      </c>
      <c r="D34" s="76">
        <v>7223.1276612084348</v>
      </c>
      <c r="E34" s="54">
        <v>8241</v>
      </c>
      <c r="F34" s="55">
        <v>7011.8267676337955</v>
      </c>
      <c r="G34" s="56">
        <v>7172</v>
      </c>
      <c r="H34" s="55">
        <v>6086.9417615806351</v>
      </c>
      <c r="I34" s="52">
        <v>5829</v>
      </c>
      <c r="J34" s="63">
        <v>4936.1000000000004</v>
      </c>
      <c r="K34" s="52">
        <v>3951</v>
      </c>
      <c r="L34" s="76">
        <v>3338.9</v>
      </c>
      <c r="M34" s="77"/>
      <c r="N34" s="77"/>
      <c r="O34" s="77"/>
      <c r="P34" s="10"/>
      <c r="Q34" s="10"/>
      <c r="R34" s="10"/>
      <c r="S34" s="64"/>
      <c r="T34" s="65"/>
      <c r="U34" s="65"/>
      <c r="V34" s="65"/>
      <c r="W34" s="65"/>
      <c r="X34" s="10"/>
      <c r="Y34" s="10"/>
      <c r="Z34" s="60"/>
      <c r="AA34" s="60"/>
      <c r="AB34" s="60"/>
      <c r="AC34" s="60"/>
      <c r="AD34" s="60"/>
      <c r="AE34" s="10"/>
      <c r="AF34" s="10"/>
      <c r="AG34" s="10"/>
      <c r="AH34" s="10"/>
      <c r="AI34" s="10"/>
      <c r="AJ34" s="10"/>
      <c r="AM34" s="10"/>
      <c r="AN34" s="10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28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>
      <c r="B35" s="50" t="s">
        <v>8</v>
      </c>
      <c r="C35" s="75">
        <v>401</v>
      </c>
      <c r="D35" s="76">
        <v>342.17060745948993</v>
      </c>
      <c r="E35" s="54">
        <v>362</v>
      </c>
      <c r="F35" s="55">
        <v>308</v>
      </c>
      <c r="G35" s="56">
        <v>477</v>
      </c>
      <c r="H35" s="55">
        <v>404.83424711014544</v>
      </c>
      <c r="I35" s="52">
        <v>738</v>
      </c>
      <c r="J35" s="63">
        <v>624.9</v>
      </c>
      <c r="K35" s="52">
        <v>801</v>
      </c>
      <c r="L35" s="76">
        <v>676.9</v>
      </c>
      <c r="M35" s="77"/>
      <c r="N35" s="77"/>
      <c r="O35" s="7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E35" s="58"/>
      <c r="AF35" s="58"/>
      <c r="AG35" s="58"/>
      <c r="AH35" s="58"/>
      <c r="AI35" s="58"/>
      <c r="AJ35" s="71"/>
      <c r="AK35" s="58"/>
      <c r="AL35" s="58"/>
      <c r="AM35" s="10"/>
      <c r="AN35" s="10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28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s="31" customFormat="1" ht="15.75">
      <c r="A36" s="140" t="s">
        <v>15</v>
      </c>
      <c r="B36" s="141"/>
      <c r="C36" s="33">
        <f t="shared" ref="C36:L36" si="7">SUM(C37:C39)</f>
        <v>8076</v>
      </c>
      <c r="D36" s="36">
        <f t="shared" si="7"/>
        <v>8540.4285019352374</v>
      </c>
      <c r="E36" s="33">
        <f t="shared" si="7"/>
        <v>13698</v>
      </c>
      <c r="F36" s="36">
        <f t="shared" si="7"/>
        <v>14451.730294877882</v>
      </c>
      <c r="G36" s="33">
        <f t="shared" si="7"/>
        <v>7578</v>
      </c>
      <c r="H36" s="36">
        <f t="shared" si="7"/>
        <v>7978.1857997136358</v>
      </c>
      <c r="I36" s="35">
        <f t="shared" si="7"/>
        <v>10520</v>
      </c>
      <c r="J36" s="36">
        <f t="shared" si="7"/>
        <v>11056.300000000001</v>
      </c>
      <c r="K36" s="35">
        <f t="shared" si="7"/>
        <v>11928</v>
      </c>
      <c r="L36" s="36">
        <f t="shared" si="7"/>
        <v>12517.400000000001</v>
      </c>
      <c r="M36" s="40"/>
      <c r="N36" s="40"/>
      <c r="O36" s="40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73"/>
      <c r="AF36" s="73"/>
      <c r="AG36" s="73"/>
      <c r="AH36" s="73"/>
      <c r="AI36" s="73"/>
      <c r="AJ36" s="73"/>
      <c r="AK36" s="73"/>
      <c r="AL36" s="73"/>
      <c r="AM36" s="61"/>
      <c r="AN36" s="61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40"/>
      <c r="BE36" s="62"/>
      <c r="BF36" s="62"/>
      <c r="BG36" s="62"/>
      <c r="BH36" s="62"/>
      <c r="BI36" s="62"/>
      <c r="BJ36" s="62"/>
      <c r="BK36" s="62"/>
      <c r="BL36" s="62"/>
      <c r="BM36" s="62"/>
      <c r="BN36" s="62"/>
    </row>
    <row r="37" spans="1:66">
      <c r="B37" s="50" t="s">
        <v>6</v>
      </c>
      <c r="C37" s="75">
        <v>386</v>
      </c>
      <c r="D37" s="76">
        <v>408.19779615490364</v>
      </c>
      <c r="E37" s="54">
        <v>275</v>
      </c>
      <c r="F37" s="55">
        <v>290.13029487788151</v>
      </c>
      <c r="G37" s="56">
        <v>148</v>
      </c>
      <c r="H37" s="55">
        <v>155.81571633117156</v>
      </c>
      <c r="I37" s="52">
        <v>156</v>
      </c>
      <c r="J37" s="63">
        <v>164</v>
      </c>
      <c r="K37" s="52">
        <v>267</v>
      </c>
      <c r="L37" s="78">
        <v>280.2</v>
      </c>
      <c r="N37" s="28"/>
      <c r="O37" s="77"/>
      <c r="P37" s="79"/>
      <c r="Q37" s="10"/>
      <c r="R37" s="10"/>
      <c r="S37" s="64"/>
      <c r="T37" s="65"/>
      <c r="U37" s="65"/>
      <c r="V37" s="65"/>
      <c r="W37" s="65"/>
      <c r="X37" s="10"/>
      <c r="Y37" s="10"/>
      <c r="Z37" s="60"/>
      <c r="AA37" s="60"/>
      <c r="AB37" s="60"/>
      <c r="AC37" s="60"/>
      <c r="AD37" s="60"/>
      <c r="AE37" s="10"/>
      <c r="AF37" s="10"/>
      <c r="AG37" s="10"/>
      <c r="AH37" s="10"/>
      <c r="AI37" s="10"/>
      <c r="AJ37" s="10"/>
      <c r="AM37" s="10"/>
      <c r="AN37" s="10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28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>
      <c r="B38" s="50" t="s">
        <v>7</v>
      </c>
      <c r="C38" s="75">
        <v>7435</v>
      </c>
      <c r="D38" s="76">
        <v>7862.5663585795564</v>
      </c>
      <c r="E38" s="54">
        <v>13120</v>
      </c>
      <c r="F38" s="55">
        <v>13841.9</v>
      </c>
      <c r="G38" s="56">
        <v>7182</v>
      </c>
      <c r="H38" s="55">
        <v>7561.2734776383386</v>
      </c>
      <c r="I38" s="52">
        <v>10046</v>
      </c>
      <c r="J38" s="63">
        <v>10558.1</v>
      </c>
      <c r="K38" s="52">
        <v>11225</v>
      </c>
      <c r="L38" s="78">
        <v>11779.7</v>
      </c>
      <c r="N38" s="28"/>
      <c r="O38" s="7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E38" s="10"/>
      <c r="AF38" s="10"/>
      <c r="AG38" s="10"/>
      <c r="AH38" s="10"/>
      <c r="AI38" s="10"/>
      <c r="AJ38" s="10"/>
      <c r="AM38" s="10"/>
      <c r="AN38" s="10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28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>
      <c r="B39" s="50" t="s">
        <v>8</v>
      </c>
      <c r="C39" s="75">
        <v>255</v>
      </c>
      <c r="D39" s="76">
        <v>269.66434720077831</v>
      </c>
      <c r="E39" s="54">
        <v>303</v>
      </c>
      <c r="F39" s="55">
        <v>319.7</v>
      </c>
      <c r="G39" s="56">
        <v>248</v>
      </c>
      <c r="H39" s="55">
        <v>261.09660574412533</v>
      </c>
      <c r="I39" s="52">
        <v>318</v>
      </c>
      <c r="J39" s="63">
        <v>334.2</v>
      </c>
      <c r="K39" s="52">
        <v>436</v>
      </c>
      <c r="L39" s="78">
        <v>457.5</v>
      </c>
      <c r="N39" s="28"/>
      <c r="O39" s="77"/>
      <c r="P39" s="10"/>
      <c r="Q39" s="10"/>
      <c r="R39" s="10"/>
      <c r="S39" s="10"/>
      <c r="T39" s="1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10"/>
      <c r="AF39" s="10"/>
      <c r="AG39" s="10"/>
      <c r="AH39" s="10"/>
      <c r="AI39" s="10"/>
      <c r="AJ39" s="10"/>
      <c r="AM39" s="10"/>
      <c r="AN39" s="10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28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s="31" customFormat="1" ht="15.75">
      <c r="A40" s="80" t="s">
        <v>16</v>
      </c>
      <c r="B40" s="80"/>
      <c r="C40" s="35">
        <f t="shared" ref="C40:H40" si="8">SUM(C41:C43)</f>
        <v>87241</v>
      </c>
      <c r="D40" s="34">
        <f t="shared" si="8"/>
        <v>4476.0482344593274</v>
      </c>
      <c r="E40" s="35">
        <f t="shared" si="8"/>
        <v>78339</v>
      </c>
      <c r="F40" s="34">
        <f t="shared" si="8"/>
        <v>3936.5190080410366</v>
      </c>
      <c r="G40" s="35">
        <f t="shared" si="8"/>
        <v>48639</v>
      </c>
      <c r="H40" s="34">
        <f t="shared" si="8"/>
        <v>3264.5267379230495</v>
      </c>
      <c r="I40" s="35">
        <f>SUM(I41:I43)</f>
        <v>44597</v>
      </c>
      <c r="J40" s="36">
        <f>SUM(J41:J43)</f>
        <v>2940.2</v>
      </c>
      <c r="K40" s="35">
        <f>SUM(K41:K43)</f>
        <v>50166</v>
      </c>
      <c r="L40" s="36">
        <f>SUM(L41:L43)</f>
        <v>3248.6</v>
      </c>
      <c r="M40" s="81"/>
      <c r="N40" s="40"/>
      <c r="O40" s="40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40"/>
      <c r="BE40" s="62"/>
      <c r="BF40" s="62"/>
      <c r="BG40" s="62"/>
      <c r="BH40" s="62"/>
      <c r="BI40" s="62"/>
      <c r="BJ40" s="62"/>
      <c r="BK40" s="62"/>
      <c r="BL40" s="62"/>
      <c r="BM40" s="62"/>
      <c r="BN40" s="62"/>
    </row>
    <row r="41" spans="1:66">
      <c r="B41" s="50" t="s">
        <v>6</v>
      </c>
      <c r="C41" s="29">
        <v>6354</v>
      </c>
      <c r="D41" s="53">
        <v>326.00280237221682</v>
      </c>
      <c r="E41" s="54">
        <v>3873</v>
      </c>
      <c r="F41" s="55">
        <v>194.61900804103632</v>
      </c>
      <c r="G41" s="9">
        <v>2177</v>
      </c>
      <c r="H41" s="51">
        <v>146.11473731899255</v>
      </c>
      <c r="I41" s="52">
        <v>1896</v>
      </c>
      <c r="J41" s="63">
        <v>125</v>
      </c>
      <c r="K41" s="52">
        <v>2062</v>
      </c>
      <c r="L41" s="78">
        <v>133.5</v>
      </c>
      <c r="N41" s="28"/>
      <c r="O41" s="28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E41" s="10"/>
      <c r="AF41" s="10"/>
      <c r="AG41" s="10"/>
      <c r="AH41" s="10"/>
      <c r="AI41" s="10"/>
      <c r="AJ41" s="10"/>
      <c r="AM41" s="10"/>
      <c r="AN41" s="10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28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>
      <c r="B42" s="50" t="s">
        <v>7</v>
      </c>
      <c r="C42" s="29">
        <v>77201</v>
      </c>
      <c r="D42" s="53">
        <v>3960.928918151953</v>
      </c>
      <c r="E42" s="54">
        <v>70315</v>
      </c>
      <c r="F42" s="55">
        <v>3533.3</v>
      </c>
      <c r="G42" s="9">
        <v>41998</v>
      </c>
      <c r="H42" s="51">
        <v>2818.7996040069129</v>
      </c>
      <c r="I42" s="52">
        <v>38333</v>
      </c>
      <c r="J42" s="63">
        <v>2527.1999999999998</v>
      </c>
      <c r="K42" s="52">
        <v>42634</v>
      </c>
      <c r="L42" s="78">
        <v>2760.9</v>
      </c>
      <c r="N42" s="28"/>
      <c r="O42" s="28"/>
      <c r="P42" s="10"/>
      <c r="Q42" s="10"/>
      <c r="R42" s="10"/>
      <c r="S42" s="64"/>
      <c r="T42" s="65"/>
      <c r="U42" s="65"/>
      <c r="V42" s="65"/>
      <c r="W42" s="65"/>
      <c r="X42" s="10"/>
      <c r="Y42" s="10"/>
      <c r="Z42" s="60"/>
      <c r="AA42" s="60"/>
      <c r="AB42" s="60"/>
      <c r="AC42" s="60"/>
      <c r="AD42" s="60"/>
      <c r="AE42" s="10"/>
      <c r="AF42" s="10"/>
      <c r="AG42" s="10"/>
      <c r="AH42" s="10"/>
      <c r="AI42" s="10"/>
      <c r="AJ42" s="10"/>
      <c r="AM42" s="10"/>
      <c r="AN42" s="10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28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>
      <c r="B43" s="50" t="s">
        <v>8</v>
      </c>
      <c r="C43" s="29">
        <v>3686</v>
      </c>
      <c r="D43" s="53">
        <v>189.11651393515757</v>
      </c>
      <c r="E43" s="54">
        <v>4151</v>
      </c>
      <c r="F43" s="55">
        <v>208.6</v>
      </c>
      <c r="G43" s="9">
        <v>4464</v>
      </c>
      <c r="H43" s="51">
        <v>299.61239659714414</v>
      </c>
      <c r="I43" s="13">
        <v>4368</v>
      </c>
      <c r="J43" s="53">
        <v>288</v>
      </c>
      <c r="K43" s="52">
        <v>5470</v>
      </c>
      <c r="L43" s="78">
        <v>354.2</v>
      </c>
      <c r="N43" s="28"/>
      <c r="O43" s="28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E43" s="10"/>
      <c r="AF43" s="10"/>
      <c r="AG43" s="10"/>
      <c r="AH43" s="10"/>
      <c r="AI43" s="10"/>
      <c r="AJ43" s="10"/>
      <c r="AM43" s="10"/>
      <c r="AN43" s="10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28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s="31" customFormat="1" ht="15.75">
      <c r="A44" s="80" t="s">
        <v>17</v>
      </c>
      <c r="B44" s="80"/>
      <c r="C44" s="82" t="s">
        <v>18</v>
      </c>
      <c r="D44" s="82" t="s">
        <v>18</v>
      </c>
      <c r="E44" s="82" t="s">
        <v>18</v>
      </c>
      <c r="F44" s="82" t="s">
        <v>18</v>
      </c>
      <c r="G44" s="33">
        <f t="shared" ref="G44:L44" si="9">SUM(G45:G47)</f>
        <v>12666</v>
      </c>
      <c r="H44" s="36">
        <f t="shared" si="9"/>
        <v>2345.416567907087</v>
      </c>
      <c r="I44" s="33">
        <f t="shared" si="9"/>
        <v>13049</v>
      </c>
      <c r="J44" s="36">
        <f t="shared" si="9"/>
        <v>2359.7000000000003</v>
      </c>
      <c r="K44" s="35">
        <f t="shared" si="9"/>
        <v>16093</v>
      </c>
      <c r="L44" s="36">
        <f t="shared" si="9"/>
        <v>2848.8</v>
      </c>
      <c r="M44" s="83"/>
      <c r="N44" s="83"/>
      <c r="O44" s="83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84"/>
      <c r="AK44" s="61"/>
      <c r="AL44" s="61"/>
      <c r="AM44" s="61"/>
      <c r="AN44" s="61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</row>
    <row r="45" spans="1:66">
      <c r="B45" s="50" t="s">
        <v>6</v>
      </c>
      <c r="C45" s="85" t="s">
        <v>18</v>
      </c>
      <c r="D45" s="85" t="s">
        <v>18</v>
      </c>
      <c r="E45" s="85" t="s">
        <v>18</v>
      </c>
      <c r="F45" s="85" t="s">
        <v>18</v>
      </c>
      <c r="G45" s="29">
        <v>772</v>
      </c>
      <c r="H45" s="53">
        <v>142.95449158568383</v>
      </c>
      <c r="I45" s="29">
        <v>903</v>
      </c>
      <c r="J45" s="53">
        <v>163.30000000000001</v>
      </c>
      <c r="K45" s="56">
        <v>1500</v>
      </c>
      <c r="L45" s="86">
        <v>265.5</v>
      </c>
      <c r="M45" s="79"/>
      <c r="N45" s="79"/>
      <c r="O45" s="79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E45" s="10"/>
      <c r="AF45" s="10"/>
      <c r="AG45" s="10"/>
      <c r="AH45" s="10"/>
      <c r="AI45" s="10"/>
      <c r="AJ45" s="60"/>
      <c r="AM45" s="10"/>
      <c r="AN45" s="10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>
      <c r="B46" s="50" t="s">
        <v>7</v>
      </c>
      <c r="C46" s="85" t="s">
        <v>18</v>
      </c>
      <c r="D46" s="85" t="s">
        <v>18</v>
      </c>
      <c r="E46" s="85" t="s">
        <v>18</v>
      </c>
      <c r="F46" s="85" t="s">
        <v>18</v>
      </c>
      <c r="G46" s="29">
        <v>11453</v>
      </c>
      <c r="H46" s="53">
        <v>2120.8002488741408</v>
      </c>
      <c r="I46" s="29">
        <v>11396</v>
      </c>
      <c r="J46" s="53">
        <v>2060.8000000000002</v>
      </c>
      <c r="K46" s="56">
        <v>13473</v>
      </c>
      <c r="L46" s="86">
        <v>2385</v>
      </c>
      <c r="M46" s="79"/>
      <c r="N46" s="79"/>
      <c r="O46" s="79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E46" s="10"/>
      <c r="AF46" s="10"/>
      <c r="AG46" s="10"/>
      <c r="AH46" s="10"/>
      <c r="AI46" s="10"/>
      <c r="AJ46" s="60"/>
      <c r="AM46" s="10"/>
      <c r="AN46" s="10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>
      <c r="B47" s="50" t="s">
        <v>8</v>
      </c>
      <c r="C47" s="85" t="s">
        <v>18</v>
      </c>
      <c r="D47" s="85" t="s">
        <v>18</v>
      </c>
      <c r="E47" s="85" t="s">
        <v>18</v>
      </c>
      <c r="F47" s="85" t="s">
        <v>18</v>
      </c>
      <c r="G47" s="29">
        <v>441</v>
      </c>
      <c r="H47" s="53">
        <v>81.661827447262382</v>
      </c>
      <c r="I47" s="29">
        <v>750</v>
      </c>
      <c r="J47" s="53">
        <v>135.6</v>
      </c>
      <c r="K47" s="56">
        <v>1120</v>
      </c>
      <c r="L47" s="86">
        <v>198.3</v>
      </c>
      <c r="M47" s="79"/>
      <c r="N47" s="79"/>
      <c r="O47" s="79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E47" s="10"/>
      <c r="AF47" s="10"/>
      <c r="AG47" s="10"/>
      <c r="AH47" s="10"/>
      <c r="AI47" s="10"/>
      <c r="AJ47" s="60"/>
      <c r="AM47" s="10"/>
      <c r="AN47" s="10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s="31" customFormat="1" ht="15.75">
      <c r="A48" s="80" t="s">
        <v>19</v>
      </c>
      <c r="B48" s="80"/>
      <c r="C48" s="33">
        <f t="shared" ref="C48:H48" si="10">SUM(C49:C51)</f>
        <v>6763</v>
      </c>
      <c r="D48" s="36">
        <f t="shared" si="10"/>
        <v>2799.7764484278941</v>
      </c>
      <c r="E48" s="33">
        <f t="shared" si="10"/>
        <v>8223</v>
      </c>
      <c r="F48" s="36">
        <f t="shared" si="10"/>
        <v>3390.3825776473059</v>
      </c>
      <c r="G48" s="33">
        <f t="shared" si="10"/>
        <v>6479</v>
      </c>
      <c r="H48" s="36">
        <f t="shared" si="10"/>
        <v>2660.8786361713574</v>
      </c>
      <c r="I48" s="33">
        <f>SUM(I49:I51)</f>
        <v>5288</v>
      </c>
      <c r="J48" s="36">
        <f>SUM(J49:J51)</f>
        <v>2163.5</v>
      </c>
      <c r="K48" s="35">
        <f>SUM(K49:K51)</f>
        <v>5748</v>
      </c>
      <c r="L48" s="36">
        <f>SUM(L49:L51)</f>
        <v>2343.2999999999997</v>
      </c>
      <c r="M48" s="87"/>
      <c r="N48" s="87"/>
      <c r="O48" s="87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40"/>
      <c r="BE48" s="62"/>
      <c r="BF48" s="62"/>
      <c r="BG48" s="62"/>
      <c r="BH48" s="62"/>
      <c r="BI48" s="62"/>
      <c r="BJ48" s="62"/>
      <c r="BK48" s="62"/>
      <c r="BL48" s="62"/>
      <c r="BM48" s="62"/>
      <c r="BN48" s="62"/>
    </row>
    <row r="49" spans="1:66">
      <c r="A49" s="3"/>
      <c r="B49" s="50" t="s">
        <v>6</v>
      </c>
      <c r="C49" s="89">
        <v>923</v>
      </c>
      <c r="D49" s="90">
        <v>382.10759454368571</v>
      </c>
      <c r="E49" s="54">
        <v>992</v>
      </c>
      <c r="F49" s="88">
        <v>409.00638660174235</v>
      </c>
      <c r="G49" s="56">
        <v>795</v>
      </c>
      <c r="H49" s="91">
        <v>326.50077415592364</v>
      </c>
      <c r="I49" s="29">
        <v>698</v>
      </c>
      <c r="J49" s="53">
        <v>285.60000000000002</v>
      </c>
      <c r="K49" s="89">
        <v>721</v>
      </c>
      <c r="L49" s="90">
        <v>293.89999999999998</v>
      </c>
      <c r="M49" s="91"/>
      <c r="N49" s="91"/>
      <c r="O49" s="91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E49" s="10"/>
      <c r="AF49" s="10"/>
      <c r="AG49" s="10"/>
      <c r="AH49" s="10"/>
      <c r="AI49" s="10"/>
      <c r="AJ49" s="10"/>
      <c r="AM49" s="10"/>
      <c r="AN49" s="10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28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>
      <c r="A50" s="3"/>
      <c r="B50" s="50" t="s">
        <v>7</v>
      </c>
      <c r="C50" s="92">
        <v>5623</v>
      </c>
      <c r="D50" s="90">
        <v>2327.8342406491274</v>
      </c>
      <c r="E50" s="54">
        <v>6911</v>
      </c>
      <c r="F50" s="88">
        <v>2849.4386469804854</v>
      </c>
      <c r="G50" s="56">
        <v>5337</v>
      </c>
      <c r="H50" s="91">
        <v>2191.8674612203326</v>
      </c>
      <c r="I50" s="29">
        <v>4250</v>
      </c>
      <c r="J50" s="53">
        <v>1738.8</v>
      </c>
      <c r="K50" s="89">
        <v>4531</v>
      </c>
      <c r="L50" s="90">
        <v>1847.2</v>
      </c>
      <c r="M50" s="91"/>
      <c r="N50" s="91"/>
      <c r="O50" s="91"/>
      <c r="P50" s="10"/>
      <c r="S50" s="94">
        <v>231811</v>
      </c>
      <c r="T50" s="95">
        <v>233454</v>
      </c>
      <c r="U50" s="95">
        <v>235006</v>
      </c>
      <c r="V50" s="95">
        <v>236489</v>
      </c>
      <c r="W50" s="95">
        <v>237906</v>
      </c>
      <c r="X50" s="93">
        <v>239263</v>
      </c>
      <c r="Y50" s="93">
        <v>240532</v>
      </c>
      <c r="Z50" s="96">
        <v>241555</v>
      </c>
      <c r="AA50" s="97">
        <v>242539</v>
      </c>
      <c r="AB50" s="60">
        <v>243491</v>
      </c>
      <c r="AC50" s="60"/>
      <c r="AD50" s="60"/>
      <c r="BD50" s="53"/>
    </row>
    <row r="51" spans="1:66">
      <c r="A51" s="3"/>
      <c r="B51" s="50" t="s">
        <v>8</v>
      </c>
      <c r="C51" s="92">
        <v>217</v>
      </c>
      <c r="D51" s="90">
        <v>89.834613235081036</v>
      </c>
      <c r="E51" s="54">
        <v>320</v>
      </c>
      <c r="F51" s="88">
        <v>131.93754406507819</v>
      </c>
      <c r="G51" s="56">
        <v>347</v>
      </c>
      <c r="H51" s="91">
        <v>142.51040079510125</v>
      </c>
      <c r="I51" s="29">
        <v>340</v>
      </c>
      <c r="J51" s="53">
        <v>139.1</v>
      </c>
      <c r="K51" s="89">
        <v>496</v>
      </c>
      <c r="L51" s="90">
        <v>202.2</v>
      </c>
      <c r="M51" s="91"/>
      <c r="N51" s="91"/>
      <c r="O51" s="91"/>
      <c r="P51" s="10"/>
      <c r="S51" s="93">
        <f>S50/100000</f>
        <v>2.3181099999999999</v>
      </c>
      <c r="BD51" s="53"/>
    </row>
    <row r="52" spans="1:66" s="31" customFormat="1" ht="15.75">
      <c r="A52" s="80" t="s">
        <v>20</v>
      </c>
      <c r="B52" s="80"/>
      <c r="C52" s="33">
        <f t="shared" ref="C52:F52" si="11">SUM(C53:C55)</f>
        <v>2919</v>
      </c>
      <c r="D52" s="36">
        <f t="shared" si="11"/>
        <v>7306.6332916145184</v>
      </c>
      <c r="E52" s="33">
        <f t="shared" si="11"/>
        <v>3575</v>
      </c>
      <c r="F52" s="36">
        <f t="shared" si="11"/>
        <v>8776.6675668376993</v>
      </c>
      <c r="G52" s="37">
        <f t="shared" ref="G52:L52" si="12">SUM(G53:G55)</f>
        <v>2865</v>
      </c>
      <c r="H52" s="98">
        <f t="shared" si="12"/>
        <v>6895.9921725316517</v>
      </c>
      <c r="I52" s="33">
        <f t="shared" si="12"/>
        <v>2758</v>
      </c>
      <c r="J52" s="36">
        <f t="shared" si="12"/>
        <v>6505.5</v>
      </c>
      <c r="K52" s="35">
        <f t="shared" si="12"/>
        <v>2664</v>
      </c>
      <c r="L52" s="36">
        <f t="shared" si="12"/>
        <v>6156</v>
      </c>
      <c r="M52" s="87"/>
      <c r="N52" s="87"/>
      <c r="O52" s="87"/>
      <c r="P52" s="61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61"/>
      <c r="AB52" s="61"/>
      <c r="AC52" s="61"/>
      <c r="AD52" s="61"/>
      <c r="AE52" s="99"/>
      <c r="AF52" s="99"/>
      <c r="AG52" s="99"/>
      <c r="AH52" s="99"/>
      <c r="AI52" s="99"/>
      <c r="AJ52" s="99"/>
      <c r="AK52" s="61"/>
      <c r="AL52" s="61"/>
      <c r="AM52" s="99"/>
      <c r="AN52" s="99"/>
      <c r="BD52" s="36"/>
    </row>
    <row r="53" spans="1:66">
      <c r="A53" s="3"/>
      <c r="B53" s="50" t="s">
        <v>6</v>
      </c>
      <c r="C53" s="89">
        <v>103</v>
      </c>
      <c r="D53" s="90">
        <v>257.82227784730912</v>
      </c>
      <c r="E53" s="54">
        <v>127</v>
      </c>
      <c r="F53" s="88">
        <v>311.786512164584</v>
      </c>
      <c r="G53" s="56">
        <v>58</v>
      </c>
      <c r="H53" s="91">
        <v>139.60429403552689</v>
      </c>
      <c r="I53" s="29">
        <v>71</v>
      </c>
      <c r="J53" s="53">
        <v>167.5</v>
      </c>
      <c r="K53" s="89">
        <v>58</v>
      </c>
      <c r="L53" s="90">
        <v>134</v>
      </c>
      <c r="M53" s="91"/>
      <c r="N53" s="91"/>
      <c r="O53" s="91"/>
      <c r="P53" s="10"/>
      <c r="BD53" s="53"/>
    </row>
    <row r="54" spans="1:66">
      <c r="A54" s="3"/>
      <c r="B54" s="50" t="s">
        <v>7</v>
      </c>
      <c r="C54" s="92">
        <v>2599</v>
      </c>
      <c r="D54" s="90">
        <v>6505.6320400500626</v>
      </c>
      <c r="E54" s="54">
        <v>3353</v>
      </c>
      <c r="F54" s="88">
        <v>8231.6549235263792</v>
      </c>
      <c r="G54" s="56">
        <v>2724</v>
      </c>
      <c r="H54" s="91">
        <v>6556.5878784961251</v>
      </c>
      <c r="I54" s="29">
        <v>2574</v>
      </c>
      <c r="J54" s="53">
        <v>6071.5</v>
      </c>
      <c r="K54" s="89">
        <v>2528</v>
      </c>
      <c r="L54" s="90">
        <v>5841.8</v>
      </c>
      <c r="M54" s="91"/>
      <c r="N54" s="91"/>
      <c r="O54" s="91"/>
      <c r="P54" s="10"/>
      <c r="S54" s="94">
        <v>35833</v>
      </c>
      <c r="T54" s="100">
        <v>36974</v>
      </c>
      <c r="U54" s="95">
        <v>37411</v>
      </c>
      <c r="V54" s="95">
        <v>37857</v>
      </c>
      <c r="W54" s="100">
        <v>38293</v>
      </c>
      <c r="X54" s="101">
        <v>38749</v>
      </c>
      <c r="Y54" s="93">
        <v>39200</v>
      </c>
      <c r="Z54" s="96">
        <v>39950</v>
      </c>
      <c r="AA54" s="97">
        <v>40733</v>
      </c>
      <c r="AB54" s="60">
        <v>41546</v>
      </c>
      <c r="AC54" s="60"/>
      <c r="AD54" s="60"/>
      <c r="BD54" s="53"/>
    </row>
    <row r="55" spans="1:66">
      <c r="A55" s="3"/>
      <c r="B55" s="50" t="s">
        <v>8</v>
      </c>
      <c r="C55" s="92">
        <v>217</v>
      </c>
      <c r="D55" s="90">
        <v>543.17897371714639</v>
      </c>
      <c r="E55" s="54">
        <v>95</v>
      </c>
      <c r="F55" s="88">
        <v>233.22613114673604</v>
      </c>
      <c r="G55" s="56">
        <v>83</v>
      </c>
      <c r="H55" s="91">
        <v>199.8</v>
      </c>
      <c r="I55" s="29">
        <v>113</v>
      </c>
      <c r="J55" s="53">
        <v>266.5</v>
      </c>
      <c r="K55" s="89">
        <v>78</v>
      </c>
      <c r="L55" s="90">
        <v>180.2</v>
      </c>
      <c r="M55" s="91"/>
      <c r="N55" s="91"/>
      <c r="O55" s="91"/>
      <c r="P55" s="10"/>
      <c r="S55" s="93">
        <f t="shared" ref="S55:AB55" si="13">S54/100000</f>
        <v>0.35832999999999998</v>
      </c>
      <c r="T55" s="93">
        <f t="shared" si="13"/>
        <v>0.36974000000000001</v>
      </c>
      <c r="U55" s="102">
        <f t="shared" si="13"/>
        <v>0.37411</v>
      </c>
      <c r="V55" s="102">
        <f t="shared" si="13"/>
        <v>0.37857000000000002</v>
      </c>
      <c r="W55" s="102">
        <f t="shared" si="13"/>
        <v>0.38292999999999999</v>
      </c>
      <c r="X55" s="102">
        <f t="shared" si="13"/>
        <v>0.38749</v>
      </c>
      <c r="Y55" s="102">
        <f t="shared" si="13"/>
        <v>0.39200000000000002</v>
      </c>
      <c r="Z55" s="102">
        <f t="shared" si="13"/>
        <v>0.39950000000000002</v>
      </c>
      <c r="AA55" s="102">
        <f t="shared" si="13"/>
        <v>0.40733000000000003</v>
      </c>
      <c r="AB55" s="102">
        <f t="shared" si="13"/>
        <v>0.41546</v>
      </c>
      <c r="AC55" s="102"/>
      <c r="AD55" s="102"/>
      <c r="BD55" s="53"/>
    </row>
    <row r="56" spans="1:66" s="31" customFormat="1" ht="15.75">
      <c r="A56" s="99" t="s">
        <v>21</v>
      </c>
      <c r="B56" s="103"/>
      <c r="C56" s="37">
        <f t="shared" ref="C56:L56" si="14">SUM(C57:C59)</f>
        <v>3191</v>
      </c>
      <c r="D56" s="98">
        <f t="shared" si="14"/>
        <v>1744.4498504835369</v>
      </c>
      <c r="E56" s="37">
        <f t="shared" si="14"/>
        <v>4140</v>
      </c>
      <c r="F56" s="98">
        <f t="shared" si="14"/>
        <v>2204.1762330692563</v>
      </c>
      <c r="G56" s="37">
        <f t="shared" si="14"/>
        <v>2965</v>
      </c>
      <c r="H56" s="98">
        <f t="shared" si="14"/>
        <v>1537.3686884922899</v>
      </c>
      <c r="I56" s="33">
        <f t="shared" si="14"/>
        <v>4344</v>
      </c>
      <c r="J56" s="36">
        <f t="shared" si="14"/>
        <v>2194.1</v>
      </c>
      <c r="K56" s="35">
        <f t="shared" si="14"/>
        <v>4573</v>
      </c>
      <c r="L56" s="36">
        <f t="shared" si="14"/>
        <v>2250.6</v>
      </c>
      <c r="M56" s="87"/>
      <c r="N56" s="87"/>
      <c r="O56" s="87"/>
      <c r="P56" s="61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61"/>
      <c r="AB56" s="61"/>
      <c r="AC56" s="61"/>
      <c r="AD56" s="61"/>
      <c r="AE56" s="99"/>
      <c r="AF56" s="99"/>
      <c r="AG56" s="99"/>
      <c r="AH56" s="99"/>
      <c r="AI56" s="99"/>
      <c r="AJ56" s="99"/>
      <c r="AK56" s="61"/>
      <c r="AL56" s="61"/>
      <c r="AM56" s="99"/>
      <c r="AN56" s="99"/>
      <c r="BD56" s="36"/>
    </row>
    <row r="57" spans="1:66">
      <c r="A57" s="3"/>
      <c r="B57" s="50" t="s">
        <v>6</v>
      </c>
      <c r="C57" s="105">
        <v>408</v>
      </c>
      <c r="D57" s="106">
        <v>223.04466906840585</v>
      </c>
      <c r="E57" s="54">
        <v>678</v>
      </c>
      <c r="F57" s="104">
        <v>360.97623306925635</v>
      </c>
      <c r="G57" s="56">
        <v>207</v>
      </c>
      <c r="H57" s="107">
        <v>107.33063019153592</v>
      </c>
      <c r="I57" s="29">
        <v>217</v>
      </c>
      <c r="J57" s="53">
        <v>109.6</v>
      </c>
      <c r="K57" s="108">
        <v>281</v>
      </c>
      <c r="L57" s="106">
        <v>138.30000000000001</v>
      </c>
      <c r="M57" s="107"/>
      <c r="N57" s="107"/>
      <c r="O57" s="107"/>
      <c r="P57" s="10"/>
      <c r="BD57" s="53"/>
    </row>
    <row r="58" spans="1:66">
      <c r="A58" s="3"/>
      <c r="B58" s="50" t="s">
        <v>7</v>
      </c>
      <c r="C58" s="92">
        <v>2255</v>
      </c>
      <c r="D58" s="106">
        <v>1232.7591390913117</v>
      </c>
      <c r="E58" s="54">
        <v>2792</v>
      </c>
      <c r="F58" s="104">
        <v>1486.5</v>
      </c>
      <c r="G58" s="56">
        <v>2552</v>
      </c>
      <c r="H58" s="107">
        <v>1323.2259335690806</v>
      </c>
      <c r="I58" s="29">
        <v>3694</v>
      </c>
      <c r="J58" s="109">
        <v>1865.8</v>
      </c>
      <c r="K58" s="89">
        <v>3849</v>
      </c>
      <c r="L58" s="90">
        <v>1894.3</v>
      </c>
      <c r="M58" s="91"/>
      <c r="N58" s="91"/>
      <c r="O58" s="91"/>
      <c r="P58" s="10"/>
      <c r="S58" s="110">
        <v>151252</v>
      </c>
      <c r="T58" s="100">
        <v>154079</v>
      </c>
      <c r="U58" s="111">
        <v>158813</v>
      </c>
      <c r="V58" s="65">
        <v>163575</v>
      </c>
      <c r="W58" s="112">
        <v>168399</v>
      </c>
      <c r="X58" s="93">
        <v>173251</v>
      </c>
      <c r="Y58" s="93">
        <v>178127</v>
      </c>
      <c r="Z58" s="96">
        <v>182923</v>
      </c>
      <c r="AA58" s="96">
        <v>187824</v>
      </c>
      <c r="AB58" s="60">
        <v>192862</v>
      </c>
      <c r="AC58" s="60"/>
      <c r="AD58" s="60"/>
      <c r="BD58" s="53"/>
    </row>
    <row r="59" spans="1:66">
      <c r="A59" s="3"/>
      <c r="B59" s="50" t="s">
        <v>8</v>
      </c>
      <c r="C59" s="105">
        <v>528</v>
      </c>
      <c r="D59" s="106">
        <v>288.6460423238193</v>
      </c>
      <c r="E59" s="54">
        <v>670</v>
      </c>
      <c r="F59" s="104">
        <v>356.7</v>
      </c>
      <c r="G59" s="56">
        <v>206</v>
      </c>
      <c r="H59" s="107">
        <v>106.81212473167342</v>
      </c>
      <c r="I59" s="29">
        <v>433</v>
      </c>
      <c r="J59" s="109">
        <v>218.7</v>
      </c>
      <c r="K59" s="108">
        <v>443</v>
      </c>
      <c r="L59" s="106">
        <v>218</v>
      </c>
      <c r="M59" s="107"/>
      <c r="N59" s="107"/>
      <c r="O59" s="107"/>
      <c r="P59" s="10"/>
      <c r="S59" s="93">
        <f t="shared" ref="S59:AB59" si="15">S58/100000</f>
        <v>1.5125200000000001</v>
      </c>
      <c r="T59" s="93">
        <f t="shared" si="15"/>
        <v>1.5407900000000001</v>
      </c>
      <c r="U59" s="102">
        <f t="shared" si="15"/>
        <v>1.58813</v>
      </c>
      <c r="V59" s="102">
        <f t="shared" si="15"/>
        <v>1.63575</v>
      </c>
      <c r="W59" s="102">
        <f t="shared" si="15"/>
        <v>1.6839900000000001</v>
      </c>
      <c r="X59" s="102">
        <f t="shared" si="15"/>
        <v>1.73251</v>
      </c>
      <c r="Y59" s="102">
        <f t="shared" si="15"/>
        <v>1.7812699999999999</v>
      </c>
      <c r="Z59" s="102">
        <f t="shared" si="15"/>
        <v>1.8292299999999999</v>
      </c>
      <c r="AA59" s="102">
        <f t="shared" si="15"/>
        <v>1.8782399999999999</v>
      </c>
      <c r="AB59" s="102">
        <f t="shared" si="15"/>
        <v>1.92862</v>
      </c>
      <c r="AC59" s="102"/>
      <c r="AD59" s="102"/>
      <c r="BD59" s="53"/>
    </row>
    <row r="60" spans="1:66">
      <c r="A60" s="113"/>
      <c r="B60" s="114"/>
      <c r="C60" s="116"/>
      <c r="D60" s="117"/>
      <c r="E60" s="115"/>
      <c r="F60" s="118"/>
      <c r="G60" s="116"/>
      <c r="H60" s="119"/>
      <c r="I60" s="117"/>
      <c r="J60" s="120"/>
      <c r="K60" s="118"/>
      <c r="L60" s="116"/>
      <c r="M60" s="79"/>
      <c r="N60" s="79"/>
      <c r="O60" s="79"/>
      <c r="P60" s="10"/>
      <c r="BC60" s="115"/>
      <c r="BD60" s="121"/>
    </row>
    <row r="61" spans="1:66">
      <c r="A61" s="3"/>
      <c r="B61" s="3"/>
      <c r="C61" s="79"/>
      <c r="D61" s="66"/>
      <c r="E61" s="9"/>
      <c r="F61" s="79"/>
      <c r="G61" s="79"/>
      <c r="H61" s="66"/>
      <c r="I61" s="66"/>
      <c r="J61" s="66"/>
      <c r="K61" s="79"/>
      <c r="L61" s="79"/>
      <c r="M61" s="79"/>
      <c r="N61" s="79"/>
      <c r="O61" s="79"/>
      <c r="P61" s="10"/>
      <c r="BC61" s="9"/>
      <c r="BD61" s="28"/>
    </row>
    <row r="62" spans="1:66" ht="12.75" customHeight="1">
      <c r="A62" s="122" t="s">
        <v>22</v>
      </c>
      <c r="B62" s="122"/>
      <c r="C62" s="122"/>
      <c r="D62" s="122"/>
      <c r="E62" s="122"/>
      <c r="F62" s="122"/>
      <c r="G62" s="9"/>
      <c r="H62" s="9"/>
      <c r="I62" s="9"/>
      <c r="J62" s="28"/>
      <c r="K62" s="3"/>
      <c r="L62"/>
      <c r="M62" s="3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66" ht="12.75" customHeight="1">
      <c r="A63" s="123" t="s">
        <v>23</v>
      </c>
      <c r="B63" s="123"/>
      <c r="C63" s="123"/>
      <c r="D63" s="123"/>
      <c r="E63" s="123"/>
      <c r="F63" s="123"/>
      <c r="G63" s="124"/>
      <c r="H63" s="124"/>
      <c r="I63" s="124"/>
      <c r="J63" s="125"/>
      <c r="K63" s="3"/>
      <c r="L63"/>
      <c r="M63" s="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66">
      <c r="A64" s="123" t="s">
        <v>24</v>
      </c>
      <c r="B64" s="123"/>
      <c r="C64" s="123"/>
      <c r="D64" s="123"/>
      <c r="E64" s="123"/>
      <c r="F64" s="123"/>
      <c r="G64" s="124"/>
      <c r="H64" s="124"/>
      <c r="I64" s="124"/>
      <c r="J64" s="125"/>
      <c r="K64" s="3"/>
      <c r="L64"/>
      <c r="M64" s="3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1:56" ht="12.75" customHeight="1">
      <c r="A65" s="126" t="s">
        <v>25</v>
      </c>
      <c r="B65" s="3"/>
      <c r="C65" s="3"/>
      <c r="D65"/>
      <c r="E65"/>
      <c r="F65"/>
      <c r="G65"/>
      <c r="H65"/>
      <c r="I65"/>
      <c r="K65" s="3"/>
      <c r="L65"/>
      <c r="M65" s="3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1:56" ht="12.75" customHeight="1">
      <c r="A66" s="126" t="s">
        <v>26</v>
      </c>
      <c r="B66" s="3"/>
      <c r="C66" s="3"/>
      <c r="D66"/>
      <c r="E66"/>
      <c r="F66"/>
      <c r="G66"/>
      <c r="H66"/>
      <c r="I66"/>
      <c r="K66" s="3"/>
      <c r="L66"/>
      <c r="M66" s="3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56">
      <c r="A67" s="3" t="s">
        <v>27</v>
      </c>
      <c r="B67" s="13"/>
      <c r="C67" s="66"/>
      <c r="D67" s="66"/>
      <c r="E67" s="66"/>
      <c r="F67" s="66"/>
      <c r="G67" s="66"/>
      <c r="H67" s="66"/>
      <c r="I67" s="66"/>
      <c r="J67" s="66"/>
      <c r="K67" s="3"/>
      <c r="L67"/>
      <c r="M67" s="3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56">
      <c r="A68" s="3"/>
      <c r="B68" s="3"/>
      <c r="BC68" s="9"/>
      <c r="BD68" s="28"/>
    </row>
    <row r="69" spans="1:56">
      <c r="A69" s="3"/>
      <c r="B69" s="3"/>
      <c r="BC69" s="9"/>
      <c r="BD69" s="28"/>
    </row>
    <row r="70" spans="1:56">
      <c r="A70" s="3"/>
      <c r="B70" s="3"/>
      <c r="BC70" s="9"/>
      <c r="BD70" s="28"/>
    </row>
    <row r="71" spans="1:56">
      <c r="A71" s="3"/>
      <c r="B71" s="3"/>
      <c r="BC71" s="9"/>
      <c r="BD71" s="28"/>
    </row>
    <row r="72" spans="1:56">
      <c r="A72" s="3"/>
      <c r="B72" s="3"/>
      <c r="BC72" s="9"/>
      <c r="BD72" s="28"/>
    </row>
    <row r="73" spans="1:56">
      <c r="A73" s="3"/>
      <c r="B73" s="3"/>
      <c r="BC73" s="9"/>
      <c r="BD73" s="28"/>
    </row>
    <row r="74" spans="1:56">
      <c r="A74" s="3"/>
      <c r="B74" s="3"/>
      <c r="BC74" s="9"/>
      <c r="BD74" s="28"/>
    </row>
    <row r="75" spans="1:56">
      <c r="A75" s="3"/>
      <c r="B75" s="3"/>
      <c r="BC75" s="9"/>
      <c r="BD75" s="28"/>
    </row>
    <row r="76" spans="1:56">
      <c r="A76" s="3"/>
      <c r="B76" s="3"/>
      <c r="BC76" s="9"/>
      <c r="BD76" s="28"/>
    </row>
    <row r="77" spans="1:56">
      <c r="A77" s="3"/>
      <c r="B77" s="3"/>
      <c r="BC77" s="9"/>
      <c r="BD77" s="28"/>
    </row>
    <row r="78" spans="1:56">
      <c r="BC78" s="9"/>
      <c r="BD78" s="28"/>
    </row>
    <row r="79" spans="1:56">
      <c r="BC79" s="9"/>
      <c r="BD79" s="28"/>
    </row>
    <row r="80" spans="1:56">
      <c r="BC80" s="9"/>
      <c r="BD80" s="28"/>
    </row>
    <row r="81" spans="3:56">
      <c r="BC81" s="9"/>
      <c r="BD81" s="28"/>
    </row>
    <row r="82" spans="3:56">
      <c r="BC82" s="9"/>
      <c r="BD82" s="28"/>
    </row>
    <row r="83" spans="3:56">
      <c r="BC83" s="9"/>
      <c r="BD83" s="28"/>
    </row>
    <row r="84" spans="3:56">
      <c r="BC84" s="127"/>
      <c r="BD84" s="28"/>
    </row>
    <row r="85" spans="3:56">
      <c r="BC85" s="9"/>
      <c r="BD85" s="28"/>
    </row>
    <row r="86" spans="3:56">
      <c r="BC86" s="9"/>
      <c r="BD86" s="28"/>
    </row>
    <row r="87" spans="3:56">
      <c r="C87"/>
      <c r="D87"/>
      <c r="E87"/>
      <c r="F87"/>
      <c r="G87"/>
      <c r="H87"/>
      <c r="I87"/>
      <c r="J87"/>
      <c r="K87"/>
      <c r="L87"/>
      <c r="M87" s="3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BC87" s="9"/>
      <c r="BD87" s="28"/>
    </row>
    <row r="88" spans="3:56">
      <c r="C88"/>
      <c r="D88"/>
      <c r="E88"/>
      <c r="F88"/>
      <c r="G88"/>
      <c r="H88"/>
      <c r="I88"/>
      <c r="J88"/>
      <c r="K88"/>
      <c r="L88"/>
      <c r="M88" s="3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BC88" s="9"/>
      <c r="BD88" s="28"/>
    </row>
    <row r="89" spans="3:56">
      <c r="C89"/>
      <c r="D89"/>
      <c r="E89"/>
      <c r="F89"/>
      <c r="G89"/>
      <c r="H89"/>
      <c r="I89"/>
      <c r="J89"/>
      <c r="K89"/>
      <c r="L89"/>
      <c r="M89" s="3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BC89" s="9"/>
      <c r="BD89" s="28"/>
    </row>
    <row r="90" spans="3:56">
      <c r="C90"/>
      <c r="D90"/>
      <c r="E90"/>
      <c r="F90"/>
      <c r="G90"/>
      <c r="H90"/>
      <c r="I90"/>
      <c r="J90"/>
      <c r="K90"/>
      <c r="L90"/>
      <c r="M90" s="3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BC90" s="9"/>
      <c r="BD90" s="28"/>
    </row>
    <row r="91" spans="3:56">
      <c r="C91"/>
      <c r="D91"/>
      <c r="E91"/>
      <c r="F91"/>
      <c r="G91"/>
      <c r="H91"/>
      <c r="I91"/>
      <c r="J91"/>
      <c r="K91"/>
      <c r="L91"/>
      <c r="M91" s="3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BC91" s="9"/>
      <c r="BD91" s="28"/>
    </row>
    <row r="92" spans="3:56">
      <c r="C92"/>
      <c r="D92"/>
      <c r="E92"/>
      <c r="F92"/>
      <c r="G92"/>
      <c r="H92"/>
      <c r="I92"/>
      <c r="J92"/>
      <c r="K92"/>
      <c r="L92"/>
      <c r="M92" s="3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BC92" s="9"/>
      <c r="BD92" s="28"/>
    </row>
    <row r="93" spans="3:56">
      <c r="C93"/>
      <c r="D93"/>
      <c r="E93"/>
      <c r="F93"/>
      <c r="G93"/>
      <c r="H93"/>
      <c r="I93"/>
      <c r="J93"/>
      <c r="K93"/>
      <c r="L93"/>
      <c r="M93" s="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BC93" s="9"/>
      <c r="BD93" s="28"/>
    </row>
    <row r="94" spans="3:56">
      <c r="C94"/>
      <c r="D94"/>
      <c r="E94"/>
      <c r="F94"/>
      <c r="G94"/>
      <c r="H94"/>
      <c r="I94"/>
      <c r="J94"/>
      <c r="K94"/>
      <c r="L94"/>
      <c r="M94" s="3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BC94" s="9"/>
      <c r="BD94" s="28"/>
    </row>
  </sheetData>
  <mergeCells count="20">
    <mergeCell ref="A36:B36"/>
    <mergeCell ref="AK5:AL5"/>
    <mergeCell ref="BC5:BD5"/>
    <mergeCell ref="AF8:AF9"/>
    <mergeCell ref="AG8:AO8"/>
    <mergeCell ref="AP8:AR8"/>
    <mergeCell ref="A12:B12"/>
    <mergeCell ref="A16:B16"/>
    <mergeCell ref="A20:B20"/>
    <mergeCell ref="A24:B24"/>
    <mergeCell ref="A28:B28"/>
    <mergeCell ref="A32:B32"/>
    <mergeCell ref="A1:L2"/>
    <mergeCell ref="A4:B6"/>
    <mergeCell ref="C5:D5"/>
    <mergeCell ref="E5:F5"/>
    <mergeCell ref="G5:H5"/>
    <mergeCell ref="I5:J5"/>
    <mergeCell ref="K5:L5"/>
    <mergeCell ref="C4:L4"/>
  </mergeCells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rowBreaks count="1" manualBreakCount="1">
    <brk id="6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64</vt:lpstr>
      <vt:lpstr>'64'!Área_de_impresión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2017-11-17T19:02:48Z</cp:lastPrinted>
  <dcterms:created xsi:type="dcterms:W3CDTF">2017-11-17T19:01:07Z</dcterms:created>
  <dcterms:modified xsi:type="dcterms:W3CDTF">2018-01-08T16:02:23Z</dcterms:modified>
</cp:coreProperties>
</file>