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7655" windowHeight="7680"/>
  </bookViews>
  <sheets>
    <sheet name="19" sheetId="1" r:id="rId1"/>
  </sheets>
  <definedNames>
    <definedName name="_xlnm.Print_Area" localSheetId="0">'19'!$A$1:$G$51</definedName>
  </definedNames>
  <calcPr calcId="152511"/>
</workbook>
</file>

<file path=xl/calcChain.xml><?xml version="1.0" encoding="utf-8"?>
<calcChain xmlns="http://schemas.openxmlformats.org/spreadsheetml/2006/main">
  <c r="F10" i="1"/>
  <c r="G10" s="1"/>
  <c r="D10"/>
  <c r="F9"/>
  <c r="G9" s="1"/>
  <c r="D9"/>
  <c r="F8"/>
  <c r="G8" s="1"/>
  <c r="D8"/>
  <c r="F7"/>
  <c r="G7" s="1"/>
  <c r="D7"/>
  <c r="F6"/>
  <c r="G6" s="1"/>
  <c r="D6"/>
  <c r="E6" s="1"/>
  <c r="E7" l="1"/>
  <c r="E8"/>
  <c r="E9"/>
  <c r="E10"/>
</calcChain>
</file>

<file path=xl/sharedStrings.xml><?xml version="1.0" encoding="utf-8"?>
<sst xmlns="http://schemas.openxmlformats.org/spreadsheetml/2006/main" count="14" uniqueCount="14">
  <si>
    <t>Año</t>
  </si>
  <si>
    <t>Automóviles en circulación</t>
  </si>
  <si>
    <t>Longitud de la red vial (km)</t>
  </si>
  <si>
    <t>Automóviles en circulación por kilómetro</t>
  </si>
  <si>
    <t>Índice de intensidad del flujo vehicular (año 2013=100)</t>
  </si>
  <si>
    <t xml:space="preserve">Población                   (en miles) </t>
  </si>
  <si>
    <t>Automóviles en circulación  por mil habitantes</t>
  </si>
  <si>
    <t>2016 (P)</t>
  </si>
  <si>
    <t>2017 (P)</t>
  </si>
  <si>
    <t>NOTA: El índice de intensidad vehicular muestra la cantidad de automóviles en circulación (fuentes móviles de emisiones contaminantes)</t>
  </si>
  <si>
    <t xml:space="preserve">              que ocupan una longitud de la red vial existente, evidenciando la tendencia en relación a un año base. </t>
  </si>
  <si>
    <t>(P)       Cifras preliminares.</t>
  </si>
  <si>
    <t xml:space="preserve"> </t>
  </si>
  <si>
    <t>Cuadro 19. ÍNDICE DE INTENSIDAD DEL FLUJO VEHICULAR Y AUTOMÓVILES EN CIRCULACIÓN  POR MIL HABITANTES EN LA REPÚBLICA: AÑOS 2013-17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</si>
</sst>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5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6" xfId="0" applyNumberFormat="1" applyBorder="1" applyAlignment="1">
      <alignment horizontal="right"/>
    </xf>
    <xf numFmtId="164" fontId="0" fillId="0" borderId="6" xfId="0" applyNumberFormat="1" applyBorder="1"/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" fontId="0" fillId="0" borderId="6" xfId="0" applyNumberFormat="1" applyBorder="1"/>
    <xf numFmtId="0" fontId="4" fillId="0" borderId="0" xfId="0" applyFont="1" applyAlignment="1">
      <alignment horizontal="left"/>
    </xf>
    <xf numFmtId="3" fontId="0" fillId="0" borderId="6" xfId="0" applyNumberFormat="1" applyFill="1" applyBorder="1" applyAlignment="1">
      <alignment horizontal="right"/>
    </xf>
    <xf numFmtId="164" fontId="0" fillId="0" borderId="6" xfId="0" applyNumberFormat="1" applyFill="1" applyBorder="1"/>
    <xf numFmtId="0" fontId="0" fillId="0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0" fillId="0" borderId="5" xfId="0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16</xdr:row>
      <xdr:rowOff>66675</xdr:rowOff>
    </xdr:from>
    <xdr:to>
      <xdr:col>6</xdr:col>
      <xdr:colOff>581025</xdr:colOff>
      <xdr:row>33</xdr:row>
      <xdr:rowOff>123825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3657600"/>
          <a:ext cx="6553200" cy="2809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419100</xdr:colOff>
      <xdr:row>34</xdr:row>
      <xdr:rowOff>28575</xdr:rowOff>
    </xdr:from>
    <xdr:to>
      <xdr:col>6</xdr:col>
      <xdr:colOff>619125</xdr:colOff>
      <xdr:row>51</xdr:row>
      <xdr:rowOff>9525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9100" y="6534150"/>
          <a:ext cx="6629400" cy="2733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21"/>
  <sheetViews>
    <sheetView tabSelected="1" topLeftCell="A7" zoomScaleSheetLayoutView="96" workbookViewId="0">
      <selection activeCell="G30" sqref="G30"/>
    </sheetView>
  </sheetViews>
  <sheetFormatPr baseColWidth="10" defaultRowHeight="12.75"/>
  <cols>
    <col min="1" max="4" width="15.7109375" customWidth="1"/>
    <col min="5" max="5" width="17.85546875" customWidth="1"/>
    <col min="6" max="7" width="15.7109375" customWidth="1"/>
  </cols>
  <sheetData>
    <row r="1" spans="1:14">
      <c r="A1" s="24" t="s">
        <v>13</v>
      </c>
      <c r="B1" s="25"/>
      <c r="C1" s="25"/>
      <c r="D1" s="25"/>
      <c r="E1" s="25"/>
      <c r="F1" s="25"/>
      <c r="G1" s="25"/>
    </row>
    <row r="2" spans="1:14">
      <c r="A2" s="25"/>
      <c r="B2" s="25"/>
      <c r="C2" s="25"/>
      <c r="D2" s="25"/>
      <c r="E2" s="25"/>
      <c r="F2" s="25"/>
      <c r="G2" s="25"/>
      <c r="H2" s="27"/>
      <c r="I2" s="27"/>
      <c r="J2" s="27"/>
      <c r="K2" s="27"/>
      <c r="L2" s="27"/>
      <c r="M2" s="27"/>
      <c r="N2" s="27"/>
    </row>
    <row r="3" spans="1:14">
      <c r="A3" s="26"/>
      <c r="B3" s="26"/>
      <c r="C3" s="26"/>
      <c r="D3" s="26"/>
      <c r="E3" s="26"/>
      <c r="F3" s="26"/>
      <c r="G3" s="26"/>
    </row>
    <row r="4" spans="1:14" ht="96" customHeight="1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2" t="s">
        <v>5</v>
      </c>
      <c r="G4" s="4" t="s">
        <v>6</v>
      </c>
      <c r="H4" s="5"/>
    </row>
    <row r="5" spans="1:14">
      <c r="B5" s="23"/>
      <c r="C5" s="23"/>
      <c r="D5" s="23"/>
      <c r="E5" s="23"/>
      <c r="F5" s="23"/>
      <c r="G5" s="23"/>
    </row>
    <row r="6" spans="1:14" ht="12.75" customHeight="1">
      <c r="A6" s="9">
        <v>2013</v>
      </c>
      <c r="B6" s="6">
        <v>598926</v>
      </c>
      <c r="C6" s="7">
        <v>15564.72</v>
      </c>
      <c r="D6" s="11">
        <f>+B6/C6</f>
        <v>38.479715664656993</v>
      </c>
      <c r="E6" s="10">
        <f>+(D6/$D$6)*100</f>
        <v>100</v>
      </c>
      <c r="F6" s="6">
        <f>3850735/1000</f>
        <v>3850.7350000000001</v>
      </c>
      <c r="G6" s="8">
        <f>+B6/F6</f>
        <v>155.53550166396803</v>
      </c>
    </row>
    <row r="7" spans="1:14" ht="12.75" customHeight="1">
      <c r="A7" s="9">
        <v>2014</v>
      </c>
      <c r="B7" s="6">
        <v>655096</v>
      </c>
      <c r="C7" s="7">
        <v>15666.79</v>
      </c>
      <c r="D7" s="11">
        <f t="shared" ref="D7:D10" si="0">+B7/C7</f>
        <v>41.814309121396278</v>
      </c>
      <c r="E7" s="10">
        <f>+(D7/$D$6)*100</f>
        <v>108.66584744492292</v>
      </c>
      <c r="F7" s="6">
        <f>3913275/1000</f>
        <v>3913.2750000000001</v>
      </c>
      <c r="G7" s="8">
        <f t="shared" ref="G7:G10" si="1">+B7/F7</f>
        <v>167.40351751410265</v>
      </c>
    </row>
    <row r="8" spans="1:14" s="15" customFormat="1" ht="12.75" customHeight="1">
      <c r="A8" s="12">
        <v>2015</v>
      </c>
      <c r="B8" s="13">
        <v>730221</v>
      </c>
      <c r="C8" s="14">
        <v>15794.25</v>
      </c>
      <c r="D8" s="11">
        <f t="shared" si="0"/>
        <v>46.233344413314974</v>
      </c>
      <c r="E8" s="10">
        <f>+(D8/$D$6)*100</f>
        <v>120.14991175150382</v>
      </c>
      <c r="F8" s="13">
        <f>3975404/1000</f>
        <v>3975.404</v>
      </c>
      <c r="G8" s="8">
        <f t="shared" si="1"/>
        <v>183.68472738871318</v>
      </c>
    </row>
    <row r="9" spans="1:14" s="15" customFormat="1" ht="12.75" customHeight="1">
      <c r="A9" s="12" t="s">
        <v>7</v>
      </c>
      <c r="B9" s="13">
        <v>771276</v>
      </c>
      <c r="C9" s="14">
        <v>16405.3</v>
      </c>
      <c r="D9" s="11">
        <f t="shared" si="0"/>
        <v>47.013830896112843</v>
      </c>
      <c r="E9" s="10">
        <f>+(D9/$D$6)*100</f>
        <v>122.17821801447015</v>
      </c>
      <c r="F9" s="13">
        <f>4037043/1000</f>
        <v>4037.0430000000001</v>
      </c>
      <c r="G9" s="8">
        <f t="shared" si="1"/>
        <v>191.04973615589429</v>
      </c>
    </row>
    <row r="10" spans="1:14" s="15" customFormat="1" ht="12.75" customHeight="1">
      <c r="A10" s="12" t="s">
        <v>8</v>
      </c>
      <c r="B10" s="13">
        <v>827348</v>
      </c>
      <c r="C10" s="14">
        <v>16462.55</v>
      </c>
      <c r="D10" s="11">
        <f t="shared" si="0"/>
        <v>50.256369760456309</v>
      </c>
      <c r="E10" s="10">
        <f>+(D10/$D$6)*100</f>
        <v>130.60483658047397</v>
      </c>
      <c r="F10" s="13">
        <f>4098135/1000</f>
        <v>4098.1350000000002</v>
      </c>
      <c r="G10" s="8">
        <f t="shared" si="1"/>
        <v>201.88402773456704</v>
      </c>
    </row>
    <row r="11" spans="1:14" ht="9.75" customHeight="1">
      <c r="A11" s="16"/>
      <c r="B11" s="17"/>
      <c r="C11" s="17"/>
      <c r="D11" s="17"/>
      <c r="E11" s="18"/>
      <c r="F11" s="17"/>
      <c r="G11" s="19"/>
    </row>
    <row r="12" spans="1:14" ht="12.75" customHeight="1">
      <c r="B12" s="20"/>
      <c r="C12" s="20"/>
      <c r="D12" s="20"/>
      <c r="E12" s="20"/>
      <c r="F12" s="20"/>
      <c r="G12" s="20"/>
    </row>
    <row r="13" spans="1:14" ht="12.75" customHeight="1">
      <c r="A13" t="s">
        <v>9</v>
      </c>
      <c r="B13" s="20"/>
      <c r="C13" s="20"/>
      <c r="D13" s="20"/>
      <c r="E13" s="20"/>
      <c r="F13" s="20"/>
      <c r="G13" s="20"/>
    </row>
    <row r="14" spans="1:14" ht="12.75" customHeight="1">
      <c r="A14" t="s">
        <v>10</v>
      </c>
      <c r="B14" s="20"/>
      <c r="C14" s="20"/>
      <c r="D14" s="20"/>
      <c r="E14" s="20"/>
      <c r="F14" s="20"/>
      <c r="G14" s="20"/>
    </row>
    <row r="15" spans="1:14" ht="12.75" customHeight="1">
      <c r="A15" s="21" t="s">
        <v>11</v>
      </c>
      <c r="B15" s="20"/>
      <c r="C15" s="22"/>
      <c r="D15" s="20"/>
      <c r="E15" s="20"/>
    </row>
    <row r="16" spans="1:14" ht="11.25" customHeight="1"/>
    <row r="21" spans="7:7">
      <c r="G21" t="s">
        <v>12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2018-04-23T13:23:27Z</dcterms:created>
  <dcterms:modified xsi:type="dcterms:W3CDTF">2018-04-30T19:20:14Z</dcterms:modified>
</cp:coreProperties>
</file>