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BOLETINES\2017\"/>
    </mc:Choice>
  </mc:AlternateContent>
  <bookViews>
    <workbookView xWindow="0" yWindow="0" windowWidth="15360" windowHeight="7800"/>
  </bookViews>
  <sheets>
    <sheet name="451-0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5" i="1" l="1"/>
  <c r="D676" i="1"/>
  <c r="D677" i="1"/>
  <c r="D678" i="1"/>
  <c r="D679" i="1"/>
  <c r="E680" i="1"/>
  <c r="F680" i="1"/>
  <c r="G680" i="1"/>
  <c r="H680" i="1"/>
  <c r="I680" i="1"/>
  <c r="J680" i="1"/>
  <c r="K680" i="1"/>
  <c r="D601" i="1"/>
  <c r="E602" i="1"/>
  <c r="F602" i="1"/>
  <c r="G602" i="1"/>
  <c r="H602" i="1"/>
  <c r="I602" i="1"/>
  <c r="J602" i="1"/>
  <c r="K602" i="1"/>
  <c r="D603" i="1"/>
  <c r="D604" i="1"/>
  <c r="D605" i="1"/>
  <c r="D606" i="1"/>
  <c r="D607" i="1"/>
  <c r="D157" i="1"/>
  <c r="E159" i="1"/>
  <c r="F159" i="1"/>
  <c r="G159" i="1"/>
  <c r="H159" i="1"/>
  <c r="I159" i="1"/>
  <c r="J159" i="1"/>
  <c r="K159" i="1"/>
  <c r="D160" i="1"/>
  <c r="D161" i="1"/>
  <c r="D162" i="1"/>
  <c r="D163" i="1"/>
  <c r="D120" i="1"/>
  <c r="D121" i="1"/>
  <c r="D122" i="1"/>
  <c r="D123" i="1"/>
  <c r="D124" i="1"/>
  <c r="D125" i="1"/>
  <c r="F258" i="1"/>
  <c r="G258" i="1"/>
  <c r="H258" i="1"/>
  <c r="I258" i="1"/>
  <c r="J258" i="1"/>
  <c r="K258" i="1"/>
  <c r="E258" i="1"/>
  <c r="D680" i="1" l="1"/>
  <c r="D602" i="1"/>
  <c r="D159" i="1"/>
  <c r="F698" i="1"/>
  <c r="G698" i="1"/>
  <c r="H698" i="1"/>
  <c r="I698" i="1"/>
  <c r="J698" i="1"/>
  <c r="K698" i="1"/>
  <c r="E698" i="1"/>
  <c r="F394" i="1"/>
  <c r="G394" i="1"/>
  <c r="H394" i="1"/>
  <c r="I394" i="1"/>
  <c r="J394" i="1"/>
  <c r="K394" i="1"/>
  <c r="E394" i="1"/>
  <c r="F362" i="1"/>
  <c r="G362" i="1"/>
  <c r="H362" i="1"/>
  <c r="I362" i="1"/>
  <c r="J362" i="1"/>
  <c r="K362" i="1"/>
  <c r="E362" i="1"/>
  <c r="D443" i="1" l="1"/>
  <c r="D444" i="1"/>
  <c r="D453" i="1"/>
  <c r="D454" i="1"/>
  <c r="D455" i="1"/>
  <c r="D456" i="1"/>
  <c r="E458" i="1"/>
  <c r="F458" i="1"/>
  <c r="G458" i="1"/>
  <c r="H458" i="1"/>
  <c r="I458" i="1"/>
  <c r="J458" i="1"/>
  <c r="K458" i="1"/>
  <c r="D459" i="1"/>
  <c r="D460" i="1"/>
  <c r="D461" i="1"/>
  <c r="D406" i="1"/>
  <c r="D407" i="1"/>
  <c r="D416" i="1"/>
  <c r="E417" i="1"/>
  <c r="F417" i="1"/>
  <c r="G417" i="1"/>
  <c r="H417" i="1"/>
  <c r="I417" i="1"/>
  <c r="J417" i="1"/>
  <c r="K417" i="1"/>
  <c r="D418" i="1"/>
  <c r="D419" i="1"/>
  <c r="D420" i="1"/>
  <c r="D421" i="1"/>
  <c r="D422" i="1"/>
  <c r="D423" i="1"/>
  <c r="D424" i="1"/>
  <c r="D164" i="1"/>
  <c r="D165" i="1"/>
  <c r="D166" i="1"/>
  <c r="D167" i="1"/>
  <c r="F577" i="1"/>
  <c r="G577" i="1"/>
  <c r="H577" i="1"/>
  <c r="I577" i="1"/>
  <c r="J577" i="1"/>
  <c r="K577" i="1"/>
  <c r="D697" i="1"/>
  <c r="D703" i="1"/>
  <c r="D592" i="1"/>
  <c r="D583" i="1"/>
  <c r="D546" i="1"/>
  <c r="D237" i="1"/>
  <c r="E239" i="1"/>
  <c r="F239" i="1"/>
  <c r="G239" i="1"/>
  <c r="H239" i="1"/>
  <c r="I239" i="1"/>
  <c r="J239" i="1"/>
  <c r="K239" i="1"/>
  <c r="D273" i="1"/>
  <c r="D270" i="1"/>
  <c r="D253" i="1"/>
  <c r="E230" i="1"/>
  <c r="F230" i="1"/>
  <c r="G230" i="1"/>
  <c r="H230" i="1"/>
  <c r="I230" i="1"/>
  <c r="J230" i="1"/>
  <c r="D231" i="1"/>
  <c r="D232" i="1"/>
  <c r="E168" i="1"/>
  <c r="F168" i="1"/>
  <c r="G168" i="1"/>
  <c r="H168" i="1"/>
  <c r="I168" i="1"/>
  <c r="J168" i="1"/>
  <c r="K168" i="1"/>
  <c r="K135" i="1"/>
  <c r="E135" i="1"/>
  <c r="D138" i="1"/>
  <c r="D137" i="1"/>
  <c r="D136" i="1"/>
  <c r="D417" i="1" l="1"/>
  <c r="D458" i="1"/>
  <c r="D239" i="1"/>
  <c r="D683" i="1"/>
  <c r="D536" i="1"/>
  <c r="D399" i="1"/>
  <c r="D389" i="1"/>
  <c r="D390" i="1"/>
  <c r="D718" i="1" l="1"/>
  <c r="D700" i="1"/>
  <c r="D701" i="1"/>
  <c r="D702" i="1"/>
  <c r="D712" i="1"/>
  <c r="D713" i="1"/>
  <c r="D714" i="1"/>
  <c r="D693" i="1"/>
  <c r="D694" i="1"/>
  <c r="D695" i="1"/>
  <c r="D643" i="1"/>
  <c r="D644" i="1"/>
  <c r="D645" i="1"/>
  <c r="D612" i="1"/>
  <c r="D613" i="1"/>
  <c r="D614" i="1"/>
  <c r="D591" i="1"/>
  <c r="E577" i="1"/>
  <c r="D580" i="1"/>
  <c r="D581" i="1"/>
  <c r="D441" i="1"/>
  <c r="D366" i="1"/>
  <c r="D365" i="1"/>
  <c r="D349" i="1"/>
  <c r="D343" i="1"/>
  <c r="D326" i="1"/>
  <c r="D311" i="1"/>
  <c r="E293" i="1"/>
  <c r="D296" i="1"/>
  <c r="D295" i="1"/>
  <c r="D294" i="1"/>
  <c r="D291" i="1"/>
  <c r="E198" i="1"/>
  <c r="D177" i="1"/>
  <c r="D131" i="1"/>
  <c r="D132" i="1"/>
  <c r="E93" i="1"/>
  <c r="D101" i="1"/>
  <c r="G88" i="1"/>
  <c r="J88" i="1"/>
  <c r="E88" i="1"/>
  <c r="D92" i="1"/>
  <c r="E10" i="1"/>
  <c r="F10" i="1"/>
  <c r="G10" i="1"/>
  <c r="H10" i="1"/>
  <c r="I10" i="1"/>
  <c r="J10" i="1"/>
  <c r="K10" i="1"/>
  <c r="D47" i="1"/>
  <c r="D46" i="1"/>
  <c r="D37" i="1"/>
  <c r="D36" i="1"/>
  <c r="D35" i="1"/>
  <c r="D34" i="1"/>
  <c r="K33" i="1"/>
  <c r="J33" i="1"/>
  <c r="I33" i="1"/>
  <c r="H33" i="1"/>
  <c r="G33" i="1"/>
  <c r="F33" i="1"/>
  <c r="E33" i="1"/>
  <c r="E13" i="1"/>
  <c r="D16" i="1"/>
  <c r="D21" i="1"/>
  <c r="D22" i="1"/>
  <c r="D23" i="1"/>
  <c r="D24" i="1"/>
  <c r="D25" i="1"/>
  <c r="D33" i="1" l="1"/>
  <c r="D12" i="1"/>
  <c r="G721" i="1"/>
  <c r="H721" i="1"/>
  <c r="J715" i="1"/>
  <c r="F691" i="1"/>
  <c r="E691" i="1"/>
  <c r="G649" i="1"/>
  <c r="G609" i="1"/>
  <c r="H609" i="1"/>
  <c r="I609" i="1"/>
  <c r="H438" i="1"/>
  <c r="I128" i="1"/>
  <c r="D723" i="1"/>
  <c r="D722" i="1"/>
  <c r="E721" i="1"/>
  <c r="D720" i="1"/>
  <c r="D719" i="1"/>
  <c r="D717" i="1"/>
  <c r="D716" i="1"/>
  <c r="H715" i="1"/>
  <c r="G715" i="1"/>
  <c r="F715" i="1"/>
  <c r="E715" i="1"/>
  <c r="D699" i="1"/>
  <c r="D692" i="1"/>
  <c r="K691" i="1"/>
  <c r="J691" i="1"/>
  <c r="H691" i="1"/>
  <c r="G691" i="1"/>
  <c r="D690" i="1"/>
  <c r="D689" i="1"/>
  <c r="D688" i="1"/>
  <c r="D687" i="1"/>
  <c r="D686" i="1"/>
  <c r="D685" i="1"/>
  <c r="D684" i="1"/>
  <c r="D682" i="1"/>
  <c r="D681" i="1"/>
  <c r="D666" i="1"/>
  <c r="D665" i="1"/>
  <c r="D664" i="1"/>
  <c r="D663" i="1"/>
  <c r="D662" i="1"/>
  <c r="D661" i="1"/>
  <c r="D660" i="1"/>
  <c r="K659" i="1"/>
  <c r="J659" i="1"/>
  <c r="I659" i="1"/>
  <c r="H659" i="1"/>
  <c r="G659" i="1"/>
  <c r="F659" i="1"/>
  <c r="E659" i="1"/>
  <c r="D658" i="1"/>
  <c r="D657" i="1"/>
  <c r="D656" i="1"/>
  <c r="D655" i="1"/>
  <c r="K654" i="1"/>
  <c r="J654" i="1"/>
  <c r="I654" i="1"/>
  <c r="H654" i="1"/>
  <c r="G654" i="1"/>
  <c r="F654" i="1"/>
  <c r="E654" i="1"/>
  <c r="D653" i="1"/>
  <c r="D652" i="1"/>
  <c r="D651" i="1"/>
  <c r="D650" i="1"/>
  <c r="K649" i="1"/>
  <c r="J649" i="1"/>
  <c r="I649" i="1"/>
  <c r="H649" i="1"/>
  <c r="F649" i="1"/>
  <c r="E649" i="1"/>
  <c r="D648" i="1"/>
  <c r="D647" i="1"/>
  <c r="K646" i="1"/>
  <c r="J646" i="1"/>
  <c r="I646" i="1"/>
  <c r="H646" i="1"/>
  <c r="G646" i="1"/>
  <c r="F646" i="1"/>
  <c r="E646" i="1"/>
  <c r="D642" i="1"/>
  <c r="K641" i="1"/>
  <c r="J641" i="1"/>
  <c r="I641" i="1"/>
  <c r="H641" i="1"/>
  <c r="G641" i="1"/>
  <c r="F641" i="1"/>
  <c r="E641" i="1"/>
  <c r="D640" i="1"/>
  <c r="D639" i="1"/>
  <c r="D638" i="1"/>
  <c r="D629" i="1"/>
  <c r="D628" i="1"/>
  <c r="D627" i="1"/>
  <c r="D626" i="1"/>
  <c r="D625" i="1"/>
  <c r="D624" i="1"/>
  <c r="D623" i="1"/>
  <c r="K622" i="1"/>
  <c r="J622" i="1"/>
  <c r="I622" i="1"/>
  <c r="H622" i="1"/>
  <c r="G622" i="1"/>
  <c r="F622" i="1"/>
  <c r="E622" i="1"/>
  <c r="D621" i="1"/>
  <c r="D620" i="1"/>
  <c r="D619" i="1"/>
  <c r="D618" i="1"/>
  <c r="D617" i="1"/>
  <c r="D616" i="1"/>
  <c r="K615" i="1"/>
  <c r="J615" i="1"/>
  <c r="I615" i="1"/>
  <c r="H615" i="1"/>
  <c r="G615" i="1"/>
  <c r="F615" i="1"/>
  <c r="E615" i="1"/>
  <c r="D611" i="1"/>
  <c r="D610" i="1"/>
  <c r="K609" i="1"/>
  <c r="J609" i="1"/>
  <c r="F609" i="1"/>
  <c r="E609" i="1"/>
  <c r="D608" i="1"/>
  <c r="D590" i="1"/>
  <c r="D589" i="1"/>
  <c r="K588" i="1"/>
  <c r="J588" i="1"/>
  <c r="I588" i="1"/>
  <c r="H588" i="1"/>
  <c r="G588" i="1"/>
  <c r="F588" i="1"/>
  <c r="E588" i="1"/>
  <c r="D586" i="1"/>
  <c r="D585" i="1"/>
  <c r="D584" i="1"/>
  <c r="D582" i="1"/>
  <c r="D579" i="1"/>
  <c r="D578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55" i="1"/>
  <c r="D554" i="1"/>
  <c r="D553" i="1"/>
  <c r="D552" i="1"/>
  <c r="K551" i="1"/>
  <c r="J551" i="1"/>
  <c r="I551" i="1"/>
  <c r="H551" i="1"/>
  <c r="G551" i="1"/>
  <c r="F551" i="1"/>
  <c r="E551" i="1"/>
  <c r="D550" i="1"/>
  <c r="D549" i="1"/>
  <c r="D548" i="1"/>
  <c r="D547" i="1"/>
  <c r="D545" i="1"/>
  <c r="D544" i="1"/>
  <c r="D543" i="1"/>
  <c r="D542" i="1"/>
  <c r="D541" i="1"/>
  <c r="D540" i="1"/>
  <c r="K539" i="1"/>
  <c r="J539" i="1"/>
  <c r="I539" i="1"/>
  <c r="H539" i="1"/>
  <c r="G539" i="1"/>
  <c r="F539" i="1"/>
  <c r="E539" i="1"/>
  <c r="D538" i="1"/>
  <c r="D537" i="1"/>
  <c r="D535" i="1"/>
  <c r="D534" i="1"/>
  <c r="D533" i="1"/>
  <c r="D532" i="1"/>
  <c r="D531" i="1"/>
  <c r="D530" i="1"/>
  <c r="D529" i="1"/>
  <c r="D527" i="1"/>
  <c r="D528" i="1"/>
  <c r="D518" i="1"/>
  <c r="K517" i="1"/>
  <c r="J517" i="1"/>
  <c r="I517" i="1"/>
  <c r="H517" i="1"/>
  <c r="G517" i="1"/>
  <c r="F517" i="1"/>
  <c r="E517" i="1"/>
  <c r="D516" i="1"/>
  <c r="D515" i="1"/>
  <c r="D514" i="1"/>
  <c r="D513" i="1"/>
  <c r="D512" i="1"/>
  <c r="D511" i="1"/>
  <c r="D510" i="1"/>
  <c r="D509" i="1"/>
  <c r="K508" i="1"/>
  <c r="J508" i="1"/>
  <c r="I508" i="1"/>
  <c r="H508" i="1"/>
  <c r="G508" i="1"/>
  <c r="F508" i="1"/>
  <c r="E508" i="1"/>
  <c r="D506" i="1"/>
  <c r="D505" i="1"/>
  <c r="D504" i="1"/>
  <c r="D503" i="1"/>
  <c r="D502" i="1"/>
  <c r="D501" i="1"/>
  <c r="D500" i="1"/>
  <c r="D499" i="1"/>
  <c r="D498" i="1"/>
  <c r="K497" i="1"/>
  <c r="J497" i="1"/>
  <c r="I497" i="1"/>
  <c r="H497" i="1"/>
  <c r="G497" i="1"/>
  <c r="F497" i="1"/>
  <c r="E497" i="1"/>
  <c r="D496" i="1"/>
  <c r="D495" i="1"/>
  <c r="D494" i="1"/>
  <c r="D493" i="1"/>
  <c r="D492" i="1"/>
  <c r="D491" i="1"/>
  <c r="D490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K465" i="1"/>
  <c r="J465" i="1"/>
  <c r="I465" i="1"/>
  <c r="H465" i="1"/>
  <c r="G465" i="1"/>
  <c r="F465" i="1"/>
  <c r="E465" i="1"/>
  <c r="D464" i="1"/>
  <c r="D463" i="1"/>
  <c r="D462" i="1"/>
  <c r="D442" i="1"/>
  <c r="D440" i="1"/>
  <c r="D439" i="1"/>
  <c r="K438" i="1"/>
  <c r="J438" i="1"/>
  <c r="I438" i="1"/>
  <c r="G438" i="1"/>
  <c r="F438" i="1"/>
  <c r="E438" i="1"/>
  <c r="D437" i="1"/>
  <c r="D436" i="1"/>
  <c r="D435" i="1"/>
  <c r="D434" i="1"/>
  <c r="K433" i="1"/>
  <c r="I433" i="1"/>
  <c r="H433" i="1"/>
  <c r="G433" i="1"/>
  <c r="F433" i="1"/>
  <c r="E433" i="1"/>
  <c r="D432" i="1"/>
  <c r="D431" i="1"/>
  <c r="D430" i="1"/>
  <c r="D429" i="1"/>
  <c r="D428" i="1"/>
  <c r="K427" i="1"/>
  <c r="J427" i="1"/>
  <c r="I427" i="1"/>
  <c r="H427" i="1"/>
  <c r="G427" i="1"/>
  <c r="F427" i="1"/>
  <c r="E427" i="1"/>
  <c r="D426" i="1"/>
  <c r="D425" i="1"/>
  <c r="D405" i="1"/>
  <c r="D404" i="1"/>
  <c r="D403" i="1"/>
  <c r="D402" i="1"/>
  <c r="D401" i="1"/>
  <c r="D400" i="1"/>
  <c r="D398" i="1"/>
  <c r="D397" i="1"/>
  <c r="D396" i="1"/>
  <c r="D395" i="1"/>
  <c r="D393" i="1"/>
  <c r="D392" i="1"/>
  <c r="D391" i="1"/>
  <c r="D388" i="1"/>
  <c r="D387" i="1"/>
  <c r="D386" i="1"/>
  <c r="D385" i="1"/>
  <c r="D384" i="1"/>
  <c r="D383" i="1"/>
  <c r="D382" i="1"/>
  <c r="D381" i="1"/>
  <c r="D380" i="1"/>
  <c r="D379" i="1"/>
  <c r="K378" i="1"/>
  <c r="J378" i="1"/>
  <c r="I378" i="1"/>
  <c r="H378" i="1"/>
  <c r="G378" i="1"/>
  <c r="F378" i="1"/>
  <c r="E378" i="1"/>
  <c r="D370" i="1"/>
  <c r="D369" i="1"/>
  <c r="D368" i="1"/>
  <c r="D367" i="1"/>
  <c r="D364" i="1"/>
  <c r="D363" i="1"/>
  <c r="D360" i="1"/>
  <c r="D359" i="1"/>
  <c r="D358" i="1"/>
  <c r="D357" i="1"/>
  <c r="D356" i="1"/>
  <c r="K355" i="1"/>
  <c r="J355" i="1"/>
  <c r="I355" i="1"/>
  <c r="H355" i="1"/>
  <c r="G355" i="1"/>
  <c r="F355" i="1"/>
  <c r="E355" i="1"/>
  <c r="D354" i="1"/>
  <c r="D353" i="1"/>
  <c r="D352" i="1"/>
  <c r="D351" i="1"/>
  <c r="D350" i="1"/>
  <c r="D348" i="1"/>
  <c r="D347" i="1"/>
  <c r="K346" i="1"/>
  <c r="J346" i="1"/>
  <c r="I346" i="1"/>
  <c r="H346" i="1"/>
  <c r="G346" i="1"/>
  <c r="F346" i="1"/>
  <c r="E346" i="1"/>
  <c r="D345" i="1"/>
  <c r="D344" i="1"/>
  <c r="D342" i="1"/>
  <c r="D333" i="1"/>
  <c r="K332" i="1"/>
  <c r="J332" i="1"/>
  <c r="I332" i="1"/>
  <c r="H332" i="1"/>
  <c r="G332" i="1"/>
  <c r="F332" i="1"/>
  <c r="E332" i="1"/>
  <c r="D331" i="1"/>
  <c r="D330" i="1"/>
  <c r="D329" i="1"/>
  <c r="D328" i="1"/>
  <c r="D327" i="1"/>
  <c r="D325" i="1"/>
  <c r="K324" i="1"/>
  <c r="J324" i="1"/>
  <c r="I324" i="1"/>
  <c r="H324" i="1"/>
  <c r="G324" i="1"/>
  <c r="F324" i="1"/>
  <c r="E324" i="1"/>
  <c r="D323" i="1"/>
  <c r="D322" i="1"/>
  <c r="D321" i="1"/>
  <c r="D320" i="1"/>
  <c r="D319" i="1"/>
  <c r="D318" i="1"/>
  <c r="K317" i="1"/>
  <c r="J317" i="1"/>
  <c r="I317" i="1"/>
  <c r="H317" i="1"/>
  <c r="G317" i="1"/>
  <c r="F317" i="1"/>
  <c r="E317" i="1"/>
  <c r="D316" i="1"/>
  <c r="D315" i="1"/>
  <c r="K314" i="1"/>
  <c r="J314" i="1"/>
  <c r="I314" i="1"/>
  <c r="H314" i="1"/>
  <c r="F314" i="1"/>
  <c r="E314" i="1"/>
  <c r="D313" i="1"/>
  <c r="D312" i="1"/>
  <c r="D310" i="1"/>
  <c r="D309" i="1"/>
  <c r="K308" i="1"/>
  <c r="J308" i="1"/>
  <c r="I308" i="1"/>
  <c r="H308" i="1"/>
  <c r="G308" i="1"/>
  <c r="F308" i="1"/>
  <c r="E308" i="1"/>
  <c r="D306" i="1"/>
  <c r="D305" i="1"/>
  <c r="K293" i="1"/>
  <c r="J293" i="1"/>
  <c r="I293" i="1"/>
  <c r="H293" i="1"/>
  <c r="G293" i="1"/>
  <c r="F293" i="1"/>
  <c r="D292" i="1"/>
  <c r="D290" i="1"/>
  <c r="D289" i="1"/>
  <c r="D288" i="1"/>
  <c r="D287" i="1"/>
  <c r="D286" i="1"/>
  <c r="K285" i="1"/>
  <c r="J285" i="1"/>
  <c r="I285" i="1"/>
  <c r="H285" i="1"/>
  <c r="G285" i="1"/>
  <c r="F285" i="1"/>
  <c r="E285" i="1"/>
  <c r="D283" i="1"/>
  <c r="D282" i="1"/>
  <c r="D281" i="1"/>
  <c r="D280" i="1"/>
  <c r="D279" i="1"/>
  <c r="D278" i="1"/>
  <c r="K277" i="1"/>
  <c r="J277" i="1"/>
  <c r="I277" i="1"/>
  <c r="H277" i="1"/>
  <c r="G277" i="1"/>
  <c r="F277" i="1"/>
  <c r="E277" i="1"/>
  <c r="D276" i="1"/>
  <c r="D275" i="1"/>
  <c r="D274" i="1"/>
  <c r="D272" i="1"/>
  <c r="K271" i="1"/>
  <c r="J271" i="1"/>
  <c r="I271" i="1"/>
  <c r="H271" i="1"/>
  <c r="G271" i="1"/>
  <c r="F271" i="1"/>
  <c r="E271" i="1"/>
  <c r="D269" i="1"/>
  <c r="D268" i="1"/>
  <c r="D259" i="1"/>
  <c r="D257" i="1"/>
  <c r="D256" i="1"/>
  <c r="D255" i="1"/>
  <c r="D254" i="1"/>
  <c r="D252" i="1"/>
  <c r="D251" i="1"/>
  <c r="D250" i="1"/>
  <c r="K249" i="1"/>
  <c r="J249" i="1"/>
  <c r="I249" i="1"/>
  <c r="H249" i="1"/>
  <c r="G249" i="1"/>
  <c r="F249" i="1"/>
  <c r="E249" i="1"/>
  <c r="D248" i="1"/>
  <c r="D247" i="1"/>
  <c r="D246" i="1"/>
  <c r="D245" i="1"/>
  <c r="D244" i="1"/>
  <c r="K243" i="1"/>
  <c r="J243" i="1"/>
  <c r="I243" i="1"/>
  <c r="H243" i="1"/>
  <c r="G243" i="1"/>
  <c r="F243" i="1"/>
  <c r="E243" i="1"/>
  <c r="D242" i="1"/>
  <c r="D241" i="1"/>
  <c r="D240" i="1"/>
  <c r="D238" i="1"/>
  <c r="D236" i="1"/>
  <c r="D235" i="1"/>
  <c r="D234" i="1"/>
  <c r="D233" i="1"/>
  <c r="K230" i="1"/>
  <c r="D230" i="1" s="1"/>
  <c r="D221" i="1"/>
  <c r="D220" i="1"/>
  <c r="D219" i="1"/>
  <c r="D218" i="1"/>
  <c r="D217" i="1"/>
  <c r="D216" i="1"/>
  <c r="D215" i="1"/>
  <c r="D214" i="1"/>
  <c r="D213" i="1"/>
  <c r="K212" i="1"/>
  <c r="J212" i="1"/>
  <c r="I212" i="1"/>
  <c r="H212" i="1"/>
  <c r="G212" i="1"/>
  <c r="F212" i="1"/>
  <c r="E212" i="1"/>
  <c r="D210" i="1"/>
  <c r="D209" i="1"/>
  <c r="D208" i="1"/>
  <c r="D207" i="1"/>
  <c r="D206" i="1"/>
  <c r="D205" i="1"/>
  <c r="D204" i="1"/>
  <c r="D203" i="1"/>
  <c r="D211" i="1"/>
  <c r="D202" i="1"/>
  <c r="D201" i="1"/>
  <c r="D200" i="1"/>
  <c r="D199" i="1"/>
  <c r="K198" i="1"/>
  <c r="J198" i="1"/>
  <c r="I198" i="1"/>
  <c r="H198" i="1"/>
  <c r="G198" i="1"/>
  <c r="F198" i="1"/>
  <c r="D197" i="1"/>
  <c r="D196" i="1"/>
  <c r="D195" i="1"/>
  <c r="D194" i="1"/>
  <c r="D185" i="1"/>
  <c r="D184" i="1"/>
  <c r="K183" i="1"/>
  <c r="J183" i="1"/>
  <c r="I183" i="1"/>
  <c r="H183" i="1"/>
  <c r="G183" i="1"/>
  <c r="F183" i="1"/>
  <c r="E183" i="1"/>
  <c r="D182" i="1"/>
  <c r="D181" i="1"/>
  <c r="D180" i="1"/>
  <c r="D179" i="1"/>
  <c r="D178" i="1"/>
  <c r="D176" i="1"/>
  <c r="D175" i="1"/>
  <c r="K174" i="1"/>
  <c r="J174" i="1"/>
  <c r="I174" i="1"/>
  <c r="H174" i="1"/>
  <c r="G174" i="1"/>
  <c r="F174" i="1"/>
  <c r="E174" i="1"/>
  <c r="D173" i="1"/>
  <c r="D172" i="1"/>
  <c r="D171" i="1"/>
  <c r="D170" i="1"/>
  <c r="D169" i="1"/>
  <c r="D148" i="1"/>
  <c r="D147" i="1"/>
  <c r="D146" i="1"/>
  <c r="K145" i="1"/>
  <c r="H145" i="1"/>
  <c r="F145" i="1"/>
  <c r="E145" i="1"/>
  <c r="D144" i="1"/>
  <c r="D143" i="1"/>
  <c r="D142" i="1"/>
  <c r="D141" i="1"/>
  <c r="D140" i="1"/>
  <c r="K139" i="1"/>
  <c r="J139" i="1"/>
  <c r="I139" i="1"/>
  <c r="H139" i="1"/>
  <c r="G139" i="1"/>
  <c r="F139" i="1"/>
  <c r="E139" i="1"/>
  <c r="D134" i="1"/>
  <c r="D133" i="1"/>
  <c r="D130" i="1"/>
  <c r="D129" i="1"/>
  <c r="K128" i="1"/>
  <c r="J128" i="1"/>
  <c r="H128" i="1"/>
  <c r="G128" i="1"/>
  <c r="F128" i="1"/>
  <c r="E128" i="1"/>
  <c r="D127" i="1"/>
  <c r="D126" i="1"/>
  <c r="D111" i="1"/>
  <c r="D110" i="1"/>
  <c r="D109" i="1"/>
  <c r="D108" i="1"/>
  <c r="D107" i="1"/>
  <c r="D106" i="1"/>
  <c r="K105" i="1"/>
  <c r="J105" i="1"/>
  <c r="I105" i="1"/>
  <c r="H105" i="1"/>
  <c r="G105" i="1"/>
  <c r="F105" i="1"/>
  <c r="E105" i="1"/>
  <c r="D103" i="1"/>
  <c r="D102" i="1"/>
  <c r="D100" i="1"/>
  <c r="D99" i="1"/>
  <c r="D98" i="1"/>
  <c r="D97" i="1"/>
  <c r="D96" i="1"/>
  <c r="D95" i="1"/>
  <c r="D94" i="1"/>
  <c r="K93" i="1"/>
  <c r="J93" i="1"/>
  <c r="I93" i="1"/>
  <c r="H93" i="1"/>
  <c r="G93" i="1"/>
  <c r="F93" i="1"/>
  <c r="D91" i="1"/>
  <c r="D90" i="1"/>
  <c r="D89" i="1"/>
  <c r="D87" i="1"/>
  <c r="D86" i="1"/>
  <c r="D85" i="1"/>
  <c r="D84" i="1"/>
  <c r="D83" i="1"/>
  <c r="D74" i="1"/>
  <c r="K73" i="1"/>
  <c r="J73" i="1"/>
  <c r="I73" i="1"/>
  <c r="H73" i="1"/>
  <c r="G73" i="1"/>
  <c r="F73" i="1"/>
  <c r="E73" i="1"/>
  <c r="D72" i="1"/>
  <c r="D71" i="1"/>
  <c r="D70" i="1"/>
  <c r="D69" i="1"/>
  <c r="D68" i="1"/>
  <c r="D67" i="1"/>
  <c r="K66" i="1"/>
  <c r="J66" i="1"/>
  <c r="I66" i="1"/>
  <c r="H66" i="1"/>
  <c r="G66" i="1"/>
  <c r="F66" i="1"/>
  <c r="E66" i="1"/>
  <c r="D65" i="1"/>
  <c r="D64" i="1"/>
  <c r="D63" i="1"/>
  <c r="D62" i="1"/>
  <c r="D61" i="1"/>
  <c r="D60" i="1"/>
  <c r="D59" i="1"/>
  <c r="D58" i="1"/>
  <c r="D57" i="1"/>
  <c r="D56" i="1"/>
  <c r="K55" i="1"/>
  <c r="J55" i="1"/>
  <c r="I55" i="1"/>
  <c r="H55" i="1"/>
  <c r="G55" i="1"/>
  <c r="F55" i="1"/>
  <c r="E55" i="1"/>
  <c r="D54" i="1"/>
  <c r="D53" i="1"/>
  <c r="D52" i="1"/>
  <c r="D51" i="1"/>
  <c r="D50" i="1"/>
  <c r="K49" i="1"/>
  <c r="J49" i="1"/>
  <c r="I49" i="1"/>
  <c r="H49" i="1"/>
  <c r="G49" i="1"/>
  <c r="F49" i="1"/>
  <c r="E49" i="1"/>
  <c r="D32" i="1"/>
  <c r="D31" i="1"/>
  <c r="D30" i="1"/>
  <c r="D29" i="1"/>
  <c r="D28" i="1"/>
  <c r="D27" i="1"/>
  <c r="K26" i="1"/>
  <c r="J26" i="1"/>
  <c r="I26" i="1"/>
  <c r="H26" i="1"/>
  <c r="G26" i="1"/>
  <c r="F26" i="1"/>
  <c r="E26" i="1"/>
  <c r="E9" i="1" s="1"/>
  <c r="D20" i="1"/>
  <c r="D19" i="1"/>
  <c r="D18" i="1"/>
  <c r="D17" i="1"/>
  <c r="D15" i="1"/>
  <c r="D14" i="1"/>
  <c r="K13" i="1"/>
  <c r="J13" i="1"/>
  <c r="I13" i="1"/>
  <c r="H13" i="1"/>
  <c r="G13" i="1"/>
  <c r="F13" i="1"/>
  <c r="D11" i="1"/>
  <c r="K158" i="1" l="1"/>
  <c r="J158" i="1"/>
  <c r="F158" i="1"/>
  <c r="G158" i="1"/>
  <c r="H158" i="1"/>
  <c r="E158" i="1"/>
  <c r="I158" i="1"/>
  <c r="E457" i="1"/>
  <c r="I457" i="1"/>
  <c r="F457" i="1"/>
  <c r="J457" i="1"/>
  <c r="I696" i="1"/>
  <c r="G457" i="1"/>
  <c r="K457" i="1"/>
  <c r="H457" i="1"/>
  <c r="E696" i="1"/>
  <c r="H696" i="1"/>
  <c r="K696" i="1"/>
  <c r="G696" i="1"/>
  <c r="J696" i="1"/>
  <c r="F696" i="1"/>
  <c r="F9" i="1"/>
  <c r="J9" i="1"/>
  <c r="D332" i="1"/>
  <c r="G9" i="1"/>
  <c r="D539" i="1"/>
  <c r="D497" i="1"/>
  <c r="D641" i="1"/>
  <c r="D324" i="1"/>
  <c r="D517" i="1"/>
  <c r="H9" i="1"/>
  <c r="K9" i="1"/>
  <c r="D258" i="1"/>
  <c r="F284" i="1"/>
  <c r="J284" i="1"/>
  <c r="H284" i="1"/>
  <c r="D588" i="1"/>
  <c r="I9" i="1"/>
  <c r="D198" i="1"/>
  <c r="D26" i="1"/>
  <c r="D66" i="1"/>
  <c r="D308" i="1"/>
  <c r="D362" i="1"/>
  <c r="D622" i="1"/>
  <c r="D649" i="1"/>
  <c r="D691" i="1"/>
  <c r="H307" i="1"/>
  <c r="D317" i="1"/>
  <c r="D378" i="1"/>
  <c r="D698" i="1"/>
  <c r="D55" i="1"/>
  <c r="D346" i="1"/>
  <c r="F587" i="1"/>
  <c r="F507" i="1" s="1"/>
  <c r="D609" i="1"/>
  <c r="D13" i="1"/>
  <c r="K48" i="1"/>
  <c r="F48" i="1"/>
  <c r="J48" i="1"/>
  <c r="D88" i="1"/>
  <c r="D145" i="1"/>
  <c r="D183" i="1"/>
  <c r="D277" i="1"/>
  <c r="D285" i="1"/>
  <c r="I284" i="1"/>
  <c r="D438" i="1"/>
  <c r="D659" i="1"/>
  <c r="D724" i="1"/>
  <c r="D93" i="1"/>
  <c r="D105" i="1"/>
  <c r="D243" i="1"/>
  <c r="D249" i="1"/>
  <c r="D433" i="1"/>
  <c r="D465" i="1"/>
  <c r="D654" i="1"/>
  <c r="D10" i="1"/>
  <c r="D49" i="1"/>
  <c r="H48" i="1"/>
  <c r="D168" i="1"/>
  <c r="D174" i="1"/>
  <c r="G284" i="1"/>
  <c r="K284" i="1"/>
  <c r="D721" i="1"/>
  <c r="D715" i="1"/>
  <c r="I587" i="1"/>
  <c r="I507" i="1" s="1"/>
  <c r="E587" i="1"/>
  <c r="E507" i="1" s="1"/>
  <c r="G587" i="1"/>
  <c r="G507" i="1" s="1"/>
  <c r="K587" i="1"/>
  <c r="K507" i="1" s="1"/>
  <c r="D646" i="1"/>
  <c r="J587" i="1"/>
  <c r="J507" i="1" s="1"/>
  <c r="D615" i="1"/>
  <c r="H587" i="1"/>
  <c r="H507" i="1" s="1"/>
  <c r="D551" i="1"/>
  <c r="D508" i="1"/>
  <c r="D427" i="1"/>
  <c r="F361" i="1"/>
  <c r="H361" i="1"/>
  <c r="J361" i="1"/>
  <c r="D394" i="1"/>
  <c r="G361" i="1"/>
  <c r="I361" i="1"/>
  <c r="K361" i="1"/>
  <c r="D355" i="1"/>
  <c r="F307" i="1"/>
  <c r="J307" i="1"/>
  <c r="G307" i="1"/>
  <c r="I307" i="1"/>
  <c r="K307" i="1"/>
  <c r="D314" i="1"/>
  <c r="D293" i="1"/>
  <c r="E284" i="1"/>
  <c r="D271" i="1"/>
  <c r="D212" i="1"/>
  <c r="D139" i="1"/>
  <c r="G104" i="1"/>
  <c r="I104" i="1"/>
  <c r="K104" i="1"/>
  <c r="D135" i="1"/>
  <c r="F104" i="1"/>
  <c r="H104" i="1"/>
  <c r="D128" i="1"/>
  <c r="E104" i="1"/>
  <c r="J104" i="1"/>
  <c r="G48" i="1"/>
  <c r="D73" i="1"/>
  <c r="I48" i="1"/>
  <c r="E48" i="1"/>
  <c r="E307" i="1"/>
  <c r="E361" i="1"/>
  <c r="D158" i="1" l="1"/>
  <c r="F8" i="1"/>
  <c r="D457" i="1"/>
  <c r="D9" i="1"/>
  <c r="D696" i="1"/>
  <c r="D587" i="1"/>
  <c r="D307" i="1"/>
  <c r="D48" i="1"/>
  <c r="G8" i="1"/>
  <c r="D284" i="1"/>
  <c r="I8" i="1"/>
  <c r="D577" i="1"/>
  <c r="D507" i="1" s="1"/>
  <c r="H8" i="1"/>
  <c r="D361" i="1"/>
  <c r="J8" i="1"/>
  <c r="K8" i="1"/>
  <c r="D104" i="1"/>
  <c r="E8" i="1"/>
  <c r="D8" i="1" l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<sst xmlns="http://schemas.openxmlformats.org/spreadsheetml/2006/main" count="2028" uniqueCount="541">
  <si>
    <t>Corregimiento</t>
  </si>
  <si>
    <t xml:space="preserve">Accidentes de tránsito </t>
  </si>
  <si>
    <t>Total</t>
  </si>
  <si>
    <t>Día de la semana</t>
  </si>
  <si>
    <t xml:space="preserve">Domingo </t>
  </si>
  <si>
    <t>Lunes</t>
  </si>
  <si>
    <t>Martes</t>
  </si>
  <si>
    <t>Miércoles</t>
  </si>
  <si>
    <t>Jueves</t>
  </si>
  <si>
    <t>Viernes</t>
  </si>
  <si>
    <t>Sábado</t>
  </si>
  <si>
    <t xml:space="preserve">                         TOTAL</t>
  </si>
  <si>
    <t>Bocas del Toro</t>
  </si>
  <si>
    <t>Cauchero</t>
  </si>
  <si>
    <t>Changuinola</t>
  </si>
  <si>
    <t>Changuinola (Cabecera)</t>
  </si>
  <si>
    <t>Almirante</t>
  </si>
  <si>
    <t>Guabito</t>
  </si>
  <si>
    <t>El Empalme</t>
  </si>
  <si>
    <t>Las Tablas</t>
  </si>
  <si>
    <t>La Gloria</t>
  </si>
  <si>
    <t>Las Delicias</t>
  </si>
  <si>
    <t>Nance del Risco</t>
  </si>
  <si>
    <t>Valle de Agua Arriba</t>
  </si>
  <si>
    <t>Chiriquí Grande</t>
  </si>
  <si>
    <t>Chiriquí Grande (Cabecera)</t>
  </si>
  <si>
    <t>Miramar</t>
  </si>
  <si>
    <t>Punta Peña</t>
  </si>
  <si>
    <t>Punta Robalo</t>
  </si>
  <si>
    <t>Rambala</t>
  </si>
  <si>
    <t>Bajo Cedro</t>
  </si>
  <si>
    <t>Coclé</t>
  </si>
  <si>
    <t>Aguadulce</t>
  </si>
  <si>
    <t>Aguadulce (Cabecera)</t>
  </si>
  <si>
    <t>El Cristo</t>
  </si>
  <si>
    <t>El Roble</t>
  </si>
  <si>
    <t>Pocrí</t>
  </si>
  <si>
    <t>Barrios Unidos</t>
  </si>
  <si>
    <t>Antón</t>
  </si>
  <si>
    <t>Antón (Cabecera)</t>
  </si>
  <si>
    <t>Cabuya</t>
  </si>
  <si>
    <t>El Chirú</t>
  </si>
  <si>
    <t>El Retiro</t>
  </si>
  <si>
    <t>El Valle</t>
  </si>
  <si>
    <t>Juan Díaz</t>
  </si>
  <si>
    <t>Río Hato</t>
  </si>
  <si>
    <t>San Juan de Dios</t>
  </si>
  <si>
    <t>Santa Rita</t>
  </si>
  <si>
    <t>Caballero</t>
  </si>
  <si>
    <t>La Pintada</t>
  </si>
  <si>
    <t>La Pintada (Cabecera)</t>
  </si>
  <si>
    <t>El Harino</t>
  </si>
  <si>
    <t>El Potrero</t>
  </si>
  <si>
    <t>Llano Grande</t>
  </si>
  <si>
    <t>Piedras Gordas</t>
  </si>
  <si>
    <t>Las Lomas</t>
  </si>
  <si>
    <t>Llano Norte</t>
  </si>
  <si>
    <t>Natá</t>
  </si>
  <si>
    <t>Natá (Cabecera)</t>
  </si>
  <si>
    <t>Capellanía</t>
  </si>
  <si>
    <t>El Caño</t>
  </si>
  <si>
    <t>Guzmán</t>
  </si>
  <si>
    <t>Las Huacas</t>
  </si>
  <si>
    <t>Toza</t>
  </si>
  <si>
    <t>Olá</t>
  </si>
  <si>
    <t>Olá (Cabecera)</t>
  </si>
  <si>
    <t>El Copé</t>
  </si>
  <si>
    <t>La Pava</t>
  </si>
  <si>
    <t>Penonomé</t>
  </si>
  <si>
    <t>Penonomé (Cabecera)</t>
  </si>
  <si>
    <t>Cañaveral</t>
  </si>
  <si>
    <t>Chiguirí Arriba</t>
  </si>
  <si>
    <t>El Coco</t>
  </si>
  <si>
    <t>Pajonal</t>
  </si>
  <si>
    <t>Río Grande</t>
  </si>
  <si>
    <t>Toabré</t>
  </si>
  <si>
    <t>Tulú</t>
  </si>
  <si>
    <t>Colón</t>
  </si>
  <si>
    <t>Barrio Norte</t>
  </si>
  <si>
    <t>Barrio Sur</t>
  </si>
  <si>
    <t>Buena Vista</t>
  </si>
  <si>
    <t>Cativá</t>
  </si>
  <si>
    <t>Ciricito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</si>
  <si>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</si>
  <si>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</si>
  <si>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</si>
  <si>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</si>
  <si>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</si>
  <si>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</si>
  <si>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</si>
  <si>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</si>
  <si>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Chagres</t>
  </si>
  <si>
    <t>Nuevo Chagres (Cabecera)</t>
  </si>
  <si>
    <t>Achiote</t>
  </si>
  <si>
    <t>Piña</t>
  </si>
  <si>
    <t>Salud</t>
  </si>
  <si>
    <t>Portobelo</t>
  </si>
  <si>
    <t>Portobelo (Cabecera)</t>
  </si>
  <si>
    <t>Cacique</t>
  </si>
  <si>
    <t>Isla Grande</t>
  </si>
  <si>
    <t>María Chiquita</t>
  </si>
  <si>
    <t>Santa Isabel</t>
  </si>
  <si>
    <t>Palenque (Cabecera)</t>
  </si>
  <si>
    <t>Nombre de Dios</t>
  </si>
  <si>
    <t>Chiriquí</t>
  </si>
  <si>
    <t>Alanje</t>
  </si>
  <si>
    <t>Alanje (Cabecera)</t>
  </si>
  <si>
    <t>Divalá</t>
  </si>
  <si>
    <t>El Tejar</t>
  </si>
  <si>
    <t>Guarumal</t>
  </si>
  <si>
    <t>Querévalo</t>
  </si>
  <si>
    <t>Santo Tomás</t>
  </si>
  <si>
    <t>Canta Gallo</t>
  </si>
  <si>
    <t>Nuevo México</t>
  </si>
  <si>
    <t>Barú</t>
  </si>
  <si>
    <t>Puerto Armuelles (Cabecera)</t>
  </si>
  <si>
    <t>Limones</t>
  </si>
  <si>
    <t>Progreso</t>
  </si>
  <si>
    <t>Baco</t>
  </si>
  <si>
    <t>Rodolfo Aguilar Delgado</t>
  </si>
  <si>
    <t>Boquerón</t>
  </si>
  <si>
    <t>Boquerón (Cabecera)</t>
  </si>
  <si>
    <t>Bágala</t>
  </si>
  <si>
    <t>Guabal</t>
  </si>
  <si>
    <t>Guayabal</t>
  </si>
  <si>
    <t>Paraíso</t>
  </si>
  <si>
    <t>Pedregal</t>
  </si>
  <si>
    <t>Tijeras</t>
  </si>
  <si>
    <t>Boquete</t>
  </si>
  <si>
    <t>Bajo Boquete (Cabecera)</t>
  </si>
  <si>
    <t>Caldera</t>
  </si>
  <si>
    <t>Palmira</t>
  </si>
  <si>
    <t>Alto Boquete</t>
  </si>
  <si>
    <t>Jaramillo</t>
  </si>
  <si>
    <t>Los Naranjos</t>
  </si>
  <si>
    <t>Bugaba</t>
  </si>
  <si>
    <t>La Concepción (Cabecera)</t>
  </si>
  <si>
    <t>Aserrío de Gariché</t>
  </si>
  <si>
    <t>Cerro Punta</t>
  </si>
  <si>
    <t>El Bongo</t>
  </si>
  <si>
    <t>Gómez</t>
  </si>
  <si>
    <t>La Estrella</t>
  </si>
  <si>
    <t>San Andrés</t>
  </si>
  <si>
    <t>Santa Marta</t>
  </si>
  <si>
    <t>Santo Domingo</t>
  </si>
  <si>
    <t>Sortová</t>
  </si>
  <si>
    <t>Volcán</t>
  </si>
  <si>
    <t>David</t>
  </si>
  <si>
    <t>David (Cabecera)</t>
  </si>
  <si>
    <t>Cochea</t>
  </si>
  <si>
    <t>Guacá</t>
  </si>
  <si>
    <t>San Carlos</t>
  </si>
  <si>
    <t>San Pablo Nuevo</t>
  </si>
  <si>
    <t>San Pablo Viejo</t>
  </si>
  <si>
    <t>Dolega</t>
  </si>
  <si>
    <t>Dolega (Cabecera)</t>
  </si>
  <si>
    <t>Los Anastacios</t>
  </si>
  <si>
    <t>Potrerillos</t>
  </si>
  <si>
    <t>Potrerillos Abajo</t>
  </si>
  <si>
    <t>Rovira</t>
  </si>
  <si>
    <t>Los Algarrobos</t>
  </si>
  <si>
    <t>Gualaca</t>
  </si>
  <si>
    <t>Gualaca (Cabecera)</t>
  </si>
  <si>
    <t>Hornito</t>
  </si>
  <si>
    <t>Rincón</t>
  </si>
  <si>
    <t>Remedios</t>
  </si>
  <si>
    <t>Remedios (Cabecera)</t>
  </si>
  <si>
    <t>El Nancito</t>
  </si>
  <si>
    <t>El Porvenir</t>
  </si>
  <si>
    <t>El Puerto</t>
  </si>
  <si>
    <t>Santa Lucia</t>
  </si>
  <si>
    <t>Renacimiento</t>
  </si>
  <si>
    <t>Río Sereno (Cabecera)</t>
  </si>
  <si>
    <t>Breñón</t>
  </si>
  <si>
    <t>Cañas Gordas</t>
  </si>
  <si>
    <t>Plaza Caisán</t>
  </si>
  <si>
    <t>Santa Cruz</t>
  </si>
  <si>
    <t>Dominical</t>
  </si>
  <si>
    <t>Santa Clara</t>
  </si>
  <si>
    <t>San Félix</t>
  </si>
  <si>
    <t>Las Lajas (Cabecera)</t>
  </si>
  <si>
    <t>Juay</t>
  </si>
  <si>
    <t>San Lorenzo</t>
  </si>
  <si>
    <t>Horconcitos (Cabecera)</t>
  </si>
  <si>
    <t>Boca de Monte</t>
  </si>
  <si>
    <t>Tolé</t>
  </si>
  <si>
    <t>Tolé (Cabecera)</t>
  </si>
  <si>
    <t>Bella Vista</t>
  </si>
  <si>
    <t>Cerro Viejo</t>
  </si>
  <si>
    <t>Quebrada de Piedra</t>
  </si>
  <si>
    <t>Veladero</t>
  </si>
  <si>
    <t>Darién</t>
  </si>
  <si>
    <t>Chepigana</t>
  </si>
  <si>
    <t>La Palma (Cabecera)</t>
  </si>
  <si>
    <t>Río Congo</t>
  </si>
  <si>
    <t>Río Iglesias</t>
  </si>
  <si>
    <t>Agua Fría</t>
  </si>
  <si>
    <t>Cucunatí</t>
  </si>
  <si>
    <t>Santa Fe</t>
  </si>
  <si>
    <t>Pinogana</t>
  </si>
  <si>
    <t>Yaviza</t>
  </si>
  <si>
    <t>Metetí</t>
  </si>
  <si>
    <t>Herrera</t>
  </si>
  <si>
    <t>Chitré</t>
  </si>
  <si>
    <t>Chitré (Cabecera)</t>
  </si>
  <si>
    <t>La Arena</t>
  </si>
  <si>
    <t>Llano Bonito</t>
  </si>
  <si>
    <t>Monagrillo</t>
  </si>
  <si>
    <t>San Juan Bautista</t>
  </si>
  <si>
    <t>Las Minas</t>
  </si>
  <si>
    <t>Las Minas (Cabecera)</t>
  </si>
  <si>
    <t>Chumical</t>
  </si>
  <si>
    <t>Los Pozos</t>
  </si>
  <si>
    <t>Los Pozos (Cabecera)</t>
  </si>
  <si>
    <t>Capurí</t>
  </si>
  <si>
    <t>El Cedro</t>
  </si>
  <si>
    <t>La Pitaloza</t>
  </si>
  <si>
    <t>Los Cerritos</t>
  </si>
  <si>
    <t>Los Cerros de Paja</t>
  </si>
  <si>
    <t>Ocú</t>
  </si>
  <si>
    <t>Ocú (Cabecera)</t>
  </si>
  <si>
    <t>Los Llanos</t>
  </si>
  <si>
    <t>Peñas Chatas</t>
  </si>
  <si>
    <t>Menchaca</t>
  </si>
  <si>
    <t>Parita</t>
  </si>
  <si>
    <t>Parita (Cabecera)</t>
  </si>
  <si>
    <t>Los Castillos</t>
  </si>
  <si>
    <t>París</t>
  </si>
  <si>
    <t>Potuga</t>
  </si>
  <si>
    <t>Pesé</t>
  </si>
  <si>
    <t>Pesé (Cabecera)</t>
  </si>
  <si>
    <t>Las Cabras</t>
  </si>
  <si>
    <t>El Barrero</t>
  </si>
  <si>
    <t>El Pedregoso</t>
  </si>
  <si>
    <t>El Ciruelo</t>
  </si>
  <si>
    <t>Rincón Hondo</t>
  </si>
  <si>
    <t>Santa María</t>
  </si>
  <si>
    <t>Santa María (Cabecera)</t>
  </si>
  <si>
    <t>Chupampa</t>
  </si>
  <si>
    <t>El Rincón</t>
  </si>
  <si>
    <t>El Limón</t>
  </si>
  <si>
    <t>Los Canelos</t>
  </si>
  <si>
    <t>Los Santos</t>
  </si>
  <si>
    <t>Guararé</t>
  </si>
  <si>
    <t>Guararé (Cabecera)</t>
  </si>
  <si>
    <t>El Espinal</t>
  </si>
  <si>
    <t>La Enea</t>
  </si>
  <si>
    <t>La Pasera</t>
  </si>
  <si>
    <t>Las Trancas</t>
  </si>
  <si>
    <t>Perales</t>
  </si>
  <si>
    <t>Las Tablas (Cabecera)</t>
  </si>
  <si>
    <t>Bayano</t>
  </si>
  <si>
    <t>El Carate</t>
  </si>
  <si>
    <t>El Cocal</t>
  </si>
  <si>
    <t>El Manantial</t>
  </si>
  <si>
    <t>El Muñoz</t>
  </si>
  <si>
    <t>La Miel</t>
  </si>
  <si>
    <t>La Palma</t>
  </si>
  <si>
    <t>La Tiza</t>
  </si>
  <si>
    <t>Las Palmitas</t>
  </si>
  <si>
    <t>Las Tablas Abajo</t>
  </si>
  <si>
    <t>Peña Blanca</t>
  </si>
  <si>
    <t>San José</t>
  </si>
  <si>
    <t>Sesteadero</t>
  </si>
  <si>
    <t>Valle Rico</t>
  </si>
  <si>
    <t>La Villa de Los Santos (Cabecera)</t>
  </si>
  <si>
    <t>El Guásimo</t>
  </si>
  <si>
    <t>La Colorada</t>
  </si>
  <si>
    <t>La Espigadilla</t>
  </si>
  <si>
    <t>Las Cruces</t>
  </si>
  <si>
    <t>Las Guabas</t>
  </si>
  <si>
    <t>Los Ángeles</t>
  </si>
  <si>
    <t>Los Olivos</t>
  </si>
  <si>
    <t>Llano Largo</t>
  </si>
  <si>
    <t>Santa Ana</t>
  </si>
  <si>
    <t>Tres Quebradas</t>
  </si>
  <si>
    <t>Agua Buena</t>
  </si>
  <si>
    <t>Villa Lourdes</t>
  </si>
  <si>
    <t>Macaracas</t>
  </si>
  <si>
    <t>Macaracas (Cabecera)</t>
  </si>
  <si>
    <t>Bajos de Güera</t>
  </si>
  <si>
    <t>Corozal</t>
  </si>
  <si>
    <t>Chupá</t>
  </si>
  <si>
    <t>Espino Amarillo</t>
  </si>
  <si>
    <t>La Mesa</t>
  </si>
  <si>
    <t>Llano de Piedra</t>
  </si>
  <si>
    <t>Pedasí</t>
  </si>
  <si>
    <t>Pedasí (Cabecera)</t>
  </si>
  <si>
    <t>Los Asientos</t>
  </si>
  <si>
    <t>Mariabé</t>
  </si>
  <si>
    <t>Purio</t>
  </si>
  <si>
    <t>Oria Arriba</t>
  </si>
  <si>
    <t>Pocrí (Cabecera)</t>
  </si>
  <si>
    <t>Lajamina</t>
  </si>
  <si>
    <t>Paritilla</t>
  </si>
  <si>
    <t>Tonosí</t>
  </si>
  <si>
    <t>Tonosí (Cabecera)</t>
  </si>
  <si>
    <t>Altos de Güera</t>
  </si>
  <si>
    <t>El Bebedero</t>
  </si>
  <si>
    <t>El Cacao</t>
  </si>
  <si>
    <t>Flores</t>
  </si>
  <si>
    <t>Guánico</t>
  </si>
  <si>
    <t>Cambutal</t>
  </si>
  <si>
    <t>Panamá</t>
  </si>
  <si>
    <t>Chepo</t>
  </si>
  <si>
    <t>Chepo (Cabecera)</t>
  </si>
  <si>
    <t>Cañita</t>
  </si>
  <si>
    <t>El Llano</t>
  </si>
  <si>
    <t>Las Margaritas</t>
  </si>
  <si>
    <t>Tortí</t>
  </si>
  <si>
    <t>San Felipe</t>
  </si>
  <si>
    <t>El Chorrillo</t>
  </si>
  <si>
    <t>La Exposición o Calidonia</t>
  </si>
  <si>
    <t>Curundú</t>
  </si>
  <si>
    <t>Betania</t>
  </si>
  <si>
    <t>Pueblo Nuevo</t>
  </si>
  <si>
    <t>San Francisco</t>
  </si>
  <si>
    <t>Parque Lefevre</t>
  </si>
  <si>
    <t>Río Abajo</t>
  </si>
  <si>
    <t>Ancón</t>
  </si>
  <si>
    <t>Chilibre</t>
  </si>
  <si>
    <t>Las Cumbres</t>
  </si>
  <si>
    <t>Pacora</t>
  </si>
  <si>
    <t>San Martín</t>
  </si>
  <si>
    <t>Tocumen</t>
  </si>
  <si>
    <t>Las Mañanitas</t>
  </si>
  <si>
    <t>24 de Diciembre</t>
  </si>
  <si>
    <t>Alcalde Díaz</t>
  </si>
  <si>
    <t>San Miguelito</t>
  </si>
  <si>
    <t>Amelia Denis de Icaza</t>
  </si>
  <si>
    <t>Belisario Porras</t>
  </si>
  <si>
    <t>José Domingo Espinar</t>
  </si>
  <si>
    <t>Mateo Iturralde</t>
  </si>
  <si>
    <t>Victoriano Lorenzo</t>
  </si>
  <si>
    <t>Arnulfo Arias</t>
  </si>
  <si>
    <t>Belisario Frías</t>
  </si>
  <si>
    <t>Omar Torrijos</t>
  </si>
  <si>
    <t>Rufina Alfaro</t>
  </si>
  <si>
    <t>Panamá Oeste</t>
  </si>
  <si>
    <t>Arraiján</t>
  </si>
  <si>
    <t>Arraiján (Cabecera)</t>
  </si>
  <si>
    <t>Juan Demóstenes Arosemena</t>
  </si>
  <si>
    <t>Nuevo Emperador</t>
  </si>
  <si>
    <t>Veracruz</t>
  </si>
  <si>
    <t>Vista Alegre</t>
  </si>
  <si>
    <t>Burunga</t>
  </si>
  <si>
    <t>Cerro Silvestre</t>
  </si>
  <si>
    <t>Capira</t>
  </si>
  <si>
    <t>Capira (Cabecera)</t>
  </si>
  <si>
    <t>Caimito</t>
  </si>
  <si>
    <t>Campana</t>
  </si>
  <si>
    <t>Cermeño</t>
  </si>
  <si>
    <t>Cirí de los Sotos</t>
  </si>
  <si>
    <t>Cirí Grande</t>
  </si>
  <si>
    <t>La Trinidad</t>
  </si>
  <si>
    <t>Las Ollas Arriba</t>
  </si>
  <si>
    <t>Lídice</t>
  </si>
  <si>
    <t>Villa Carmen</t>
  </si>
  <si>
    <t>Villa Rosario</t>
  </si>
  <si>
    <t>Chame</t>
  </si>
  <si>
    <t>Chame (Cabecera)</t>
  </si>
  <si>
    <t>Bejuco</t>
  </si>
  <si>
    <t>Buenos Aires</t>
  </si>
  <si>
    <t>Las Lajas</t>
  </si>
  <si>
    <t>Chicá</t>
  </si>
  <si>
    <t>El Líbano</t>
  </si>
  <si>
    <t>Nueva Gorgona</t>
  </si>
  <si>
    <t>Punta Chame</t>
  </si>
  <si>
    <t>Sajalices</t>
  </si>
  <si>
    <t>Sorá</t>
  </si>
  <si>
    <t>La Chorrera</t>
  </si>
  <si>
    <t>Barrio Balboa</t>
  </si>
  <si>
    <t>Barrio Colón</t>
  </si>
  <si>
    <t>Amador</t>
  </si>
  <si>
    <t>Arosemena</t>
  </si>
  <si>
    <t>El Arado</t>
  </si>
  <si>
    <t>Feuillet</t>
  </si>
  <si>
    <t>Guadalupe</t>
  </si>
  <si>
    <t>Hurtado</t>
  </si>
  <si>
    <t>Iturralde</t>
  </si>
  <si>
    <t>Los Díaz</t>
  </si>
  <si>
    <t>Mendoza</t>
  </si>
  <si>
    <t>Obaldía</t>
  </si>
  <si>
    <t>Playa Leona</t>
  </si>
  <si>
    <t>Puerto Caimito</t>
  </si>
  <si>
    <t>San Carlos (Cabecera)</t>
  </si>
  <si>
    <t>El Espino</t>
  </si>
  <si>
    <t>La Ermita</t>
  </si>
  <si>
    <t>La Laguna</t>
  </si>
  <si>
    <t>Las Uvas</t>
  </si>
  <si>
    <t>Los Llanitos</t>
  </si>
  <si>
    <t>El Higo</t>
  </si>
  <si>
    <t>Veraguas</t>
  </si>
  <si>
    <t>Atalaya</t>
  </si>
  <si>
    <t>Atalaya (Cabecera)</t>
  </si>
  <si>
    <t>El Barrito</t>
  </si>
  <si>
    <t>San Antonio</t>
  </si>
  <si>
    <t>Calobre</t>
  </si>
  <si>
    <t>Calobre (Cabecera)</t>
  </si>
  <si>
    <t>Chitra</t>
  </si>
  <si>
    <t>La Tetilla</t>
  </si>
  <si>
    <t>La Yeguada</t>
  </si>
  <si>
    <t>Las Guías</t>
  </si>
  <si>
    <t>Cañazas</t>
  </si>
  <si>
    <t>Cañazas (Cabecera)</t>
  </si>
  <si>
    <t>San Marcelo</t>
  </si>
  <si>
    <t>La Mesa (Cabecera)</t>
  </si>
  <si>
    <t>Bisvalles</t>
  </si>
  <si>
    <t>San Bartolo</t>
  </si>
  <si>
    <t>Los Milagros</t>
  </si>
  <si>
    <t>Las Palmas</t>
  </si>
  <si>
    <t>Las Palmas (Cabecera)</t>
  </si>
  <si>
    <t>Cerro de Casa</t>
  </si>
  <si>
    <t>El María</t>
  </si>
  <si>
    <t>El Prado</t>
  </si>
  <si>
    <t>Puerto Vidal</t>
  </si>
  <si>
    <t>San Martín de Porres</t>
  </si>
  <si>
    <t>Viguí</t>
  </si>
  <si>
    <t>Zapotillo</t>
  </si>
  <si>
    <t>Montijo</t>
  </si>
  <si>
    <t>Montijo (Cabecera)</t>
  </si>
  <si>
    <t>Costa Hermosa</t>
  </si>
  <si>
    <t>Río de Jesús</t>
  </si>
  <si>
    <t>Río de Jesús (Cabecera)</t>
  </si>
  <si>
    <t>San Francisco (Cabecera)</t>
  </si>
  <si>
    <t>Santa Fe (Cabecera)</t>
  </si>
  <si>
    <t>El Alto</t>
  </si>
  <si>
    <t>El Pantano</t>
  </si>
  <si>
    <t>Santiago</t>
  </si>
  <si>
    <t>Santiago (Cabecera)</t>
  </si>
  <si>
    <t>La Peña</t>
  </si>
  <si>
    <t>La Raya de Santa María</t>
  </si>
  <si>
    <t>Ponuga</t>
  </si>
  <si>
    <t>San Pedro del Espino</t>
  </si>
  <si>
    <t>Canto del Llano</t>
  </si>
  <si>
    <t>Carlos Santana Ávila</t>
  </si>
  <si>
    <t>Edwin Fábrega</t>
  </si>
  <si>
    <t>Urracá</t>
  </si>
  <si>
    <t>Soná</t>
  </si>
  <si>
    <t>Soná (Cabecera)</t>
  </si>
  <si>
    <t>Calidonia</t>
  </si>
  <si>
    <t>El Marañón</t>
  </si>
  <si>
    <t>La Soledad</t>
  </si>
  <si>
    <t>Quebrada de Oro</t>
  </si>
  <si>
    <t>Rodeo Viejo</t>
  </si>
  <si>
    <t>Hicaco</t>
  </si>
  <si>
    <t>Mariato</t>
  </si>
  <si>
    <t>Llano de Catival o Mariato (Cabecera)</t>
  </si>
  <si>
    <t>Quebro</t>
  </si>
  <si>
    <t>Comarca Ngäbe Buglé</t>
  </si>
  <si>
    <t>Müna</t>
  </si>
  <si>
    <t>Alto Caballero</t>
  </si>
  <si>
    <t>Nibra</t>
  </si>
  <si>
    <t>Sitio Prado</t>
  </si>
  <si>
    <t>Nole Duima</t>
  </si>
  <si>
    <t>Cerro Iglesias (Cabecera)</t>
  </si>
  <si>
    <t>Hato Chamí</t>
  </si>
  <si>
    <t>Lajero</t>
  </si>
  <si>
    <t>Susama</t>
  </si>
  <si>
    <t>Ñürüm</t>
  </si>
  <si>
    <t>Agua de Salud</t>
  </si>
  <si>
    <t xml:space="preserve">  -    Cantidad nula o cero.</t>
  </si>
  <si>
    <t xml:space="preserve"> SEGÚN CORREGIMIENTO: AÑO 2017</t>
  </si>
  <si>
    <t>Donoso</t>
  </si>
  <si>
    <t>Cordillera</t>
  </si>
  <si>
    <t>El Guabo</t>
  </si>
  <si>
    <t>Palmas Bellas</t>
  </si>
  <si>
    <t>Río Congo Arriba</t>
  </si>
  <si>
    <t>Dos Ríos</t>
  </si>
  <si>
    <t>Río Indio</t>
  </si>
  <si>
    <t>El Macano</t>
  </si>
  <si>
    <t>Guararé Arriba</t>
  </si>
  <si>
    <t>Mogollón</t>
  </si>
  <si>
    <t>Arenas</t>
  </si>
  <si>
    <t>Tebario</t>
  </si>
  <si>
    <t>Pilón</t>
  </si>
  <si>
    <t>Bakama</t>
  </si>
  <si>
    <t>Cerro Puerco</t>
  </si>
  <si>
    <t>Chichica (Cabecera)</t>
  </si>
  <si>
    <t>El Bale</t>
  </si>
  <si>
    <t>Cerro Largo</t>
  </si>
  <si>
    <t>El Tijera</t>
  </si>
  <si>
    <t>El Palmar</t>
  </si>
  <si>
    <t>El Pájaro</t>
  </si>
  <si>
    <t>Boca de Cupé</t>
  </si>
  <si>
    <t>El Real de Santa María (Cabecera)</t>
  </si>
  <si>
    <t>Guayabito</t>
  </si>
  <si>
    <t>Corral Falso</t>
  </si>
  <si>
    <t>El Cuay</t>
  </si>
  <si>
    <t>Cativé</t>
  </si>
  <si>
    <t>Cañas</t>
  </si>
  <si>
    <t>La Tronosa</t>
  </si>
  <si>
    <t>Boca Chica</t>
  </si>
  <si>
    <t>Sabana Grande</t>
  </si>
  <si>
    <t>Santa Cruz de Chinina</t>
  </si>
  <si>
    <t>Barriada 4 de Abril</t>
  </si>
  <si>
    <t>El Silencio</t>
  </si>
  <si>
    <t>Finca 6</t>
  </si>
  <si>
    <t>Finca 30</t>
  </si>
  <si>
    <t>Finca 60</t>
  </si>
  <si>
    <t>Almirante (Cabecera)</t>
  </si>
  <si>
    <t>Valle del Risco</t>
  </si>
  <si>
    <t>Puerto Lindo o Garrote</t>
  </si>
  <si>
    <t>Llano de la Cruz</t>
  </si>
  <si>
    <t>Isla de Cañas</t>
  </si>
  <si>
    <t>Mironó (Hato Pilón)</t>
  </si>
  <si>
    <t>Gobea</t>
  </si>
  <si>
    <t>San José del General</t>
  </si>
  <si>
    <t>Tinajas</t>
  </si>
  <si>
    <t>Monte Lirio</t>
  </si>
  <si>
    <t>La Carrillo</t>
  </si>
  <si>
    <t>Maraca</t>
  </si>
  <si>
    <t xml:space="preserve"> Jirondai (Buri)</t>
  </si>
  <si>
    <t>Cuadro 7.  ACCIDENTES DE TRÁNSITO EN LA REPÚBLICA, POR DÍA DE LA SEMANA,</t>
  </si>
  <si>
    <t>-</t>
  </si>
  <si>
    <r>
      <t xml:space="preserve">Almirante: </t>
    </r>
    <r>
      <rPr>
        <sz val="10"/>
        <rFont val="Arial"/>
        <family val="2"/>
      </rPr>
      <t>(Continuación)</t>
    </r>
  </si>
  <si>
    <r>
      <t xml:space="preserve">Natá: </t>
    </r>
    <r>
      <rPr>
        <sz val="10"/>
        <rFont val="Arial"/>
        <family val="2"/>
      </rPr>
      <t>(Continuación)</t>
    </r>
  </si>
  <si>
    <r>
      <t xml:space="preserve">Colón: </t>
    </r>
    <r>
      <rPr>
        <sz val="10"/>
        <rFont val="Arial"/>
        <family val="2"/>
      </rPr>
      <t>(Continuación)</t>
    </r>
  </si>
  <si>
    <r>
      <t xml:space="preserve">Boquete: </t>
    </r>
    <r>
      <rPr>
        <sz val="10"/>
        <rFont val="Arial"/>
        <family val="2"/>
      </rPr>
      <t>(Continuación)</t>
    </r>
  </si>
  <si>
    <r>
      <t xml:space="preserve">La Chorrera: </t>
    </r>
    <r>
      <rPr>
        <sz val="10"/>
        <rFont val="Arial"/>
        <family val="2"/>
      </rPr>
      <t>(Continuación)</t>
    </r>
  </si>
  <si>
    <r>
      <t xml:space="preserve">Parita: </t>
    </r>
    <r>
      <rPr>
        <sz val="10"/>
        <rFont val="Arial"/>
        <family val="2"/>
      </rPr>
      <t>(Continuación)</t>
    </r>
  </si>
  <si>
    <r>
      <t xml:space="preserve">Capira: </t>
    </r>
    <r>
      <rPr>
        <sz val="10"/>
        <rFont val="Arial"/>
        <family val="2"/>
      </rPr>
      <t>(Continuación)</t>
    </r>
  </si>
  <si>
    <r>
      <t xml:space="preserve">Tonosí: </t>
    </r>
    <r>
      <rPr>
        <sz val="10"/>
        <rFont val="Arial"/>
        <family val="2"/>
      </rPr>
      <t>(Continuación)</t>
    </r>
  </si>
  <si>
    <r>
      <t xml:space="preserve">Panamá: </t>
    </r>
    <r>
      <rPr>
        <sz val="10"/>
        <rFont val="Arial"/>
        <family val="2"/>
      </rPr>
      <t>(Continuación)</t>
    </r>
  </si>
  <si>
    <r>
      <t xml:space="preserve">Las Palmas: </t>
    </r>
    <r>
      <rPr>
        <sz val="10"/>
        <rFont val="Arial"/>
        <family val="2"/>
      </rPr>
      <t>(Continuación)</t>
    </r>
  </si>
  <si>
    <r>
      <t xml:space="preserve">Santiago: </t>
    </r>
    <r>
      <rPr>
        <sz val="10"/>
        <rFont val="Arial"/>
        <family val="2"/>
      </rPr>
      <t>(Continuación)</t>
    </r>
  </si>
  <si>
    <r>
      <t xml:space="preserve">Müna: </t>
    </r>
    <r>
      <rPr>
        <sz val="10"/>
        <rFont val="Arial"/>
        <family val="2"/>
      </rPr>
      <t>(Continuación)</t>
    </r>
  </si>
  <si>
    <r>
      <t xml:space="preserve">Santa Isabel: </t>
    </r>
    <r>
      <rPr>
        <sz val="10"/>
        <rFont val="Arial"/>
        <family val="2"/>
      </rPr>
      <t>(Continuación)</t>
    </r>
  </si>
  <si>
    <r>
      <t xml:space="preserve">San Félix: </t>
    </r>
    <r>
      <rPr>
        <sz val="10"/>
        <rFont val="Arial"/>
        <family val="2"/>
      </rPr>
      <t>(Continuación)</t>
    </r>
  </si>
  <si>
    <r>
      <t xml:space="preserve">Pinogana: </t>
    </r>
    <r>
      <rPr>
        <sz val="10"/>
        <rFont val="Arial"/>
        <family val="2"/>
      </rPr>
      <t>(Continuación)</t>
    </r>
  </si>
  <si>
    <r>
      <t xml:space="preserve">Los Santos: </t>
    </r>
    <r>
      <rPr>
        <sz val="10"/>
        <rFont val="Arial"/>
        <family val="2"/>
      </rPr>
      <t>(Continuación)</t>
    </r>
  </si>
  <si>
    <r>
      <t>Atalaya:</t>
    </r>
    <r>
      <rPr>
        <sz val="10"/>
        <rFont val="Arial"/>
        <family val="2"/>
      </rPr>
      <t xml:space="preserve"> (Continuación)</t>
    </r>
  </si>
  <si>
    <t>El Teribe</t>
  </si>
  <si>
    <t>Barrio Francés</t>
  </si>
  <si>
    <t>Barriada Guaymí</t>
  </si>
  <si>
    <t>Cristóbal</t>
  </si>
  <si>
    <t>Ernesto Córdoba Campos</t>
  </si>
  <si>
    <t>La Montañuela</t>
  </si>
  <si>
    <t>Cerro de Plata</t>
  </si>
  <si>
    <t>La Garceana</t>
  </si>
  <si>
    <t>Jädaberi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</si>
</sst>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0" fontId="4" fillId="0" borderId="0" xfId="0" applyFont="1" applyFill="1" applyBorder="1"/>
    <xf numFmtId="0" fontId="4" fillId="0" borderId="0" xfId="0" applyFont="1" applyFill="1"/>
    <xf numFmtId="3" fontId="2" fillId="0" borderId="0" xfId="0" applyNumberFormat="1" applyFont="1" applyFill="1" applyBorder="1" applyAlignment="1">
      <alignment horizontal="left"/>
    </xf>
    <xf numFmtId="3" fontId="2" fillId="0" borderId="8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/>
    <xf numFmtId="3" fontId="3" fillId="0" borderId="4" xfId="0" applyNumberFormat="1" applyFont="1" applyFill="1" applyBorder="1" applyAlignment="1"/>
    <xf numFmtId="3" fontId="3" fillId="0" borderId="8" xfId="0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3" fontId="5" fillId="0" borderId="0" xfId="0" applyNumberFormat="1" applyFont="1" applyFill="1"/>
    <xf numFmtId="3" fontId="2" fillId="0" borderId="0" xfId="0" applyNumberFormat="1" applyFont="1" applyFill="1" applyBorder="1"/>
    <xf numFmtId="3" fontId="2" fillId="0" borderId="0" xfId="0" applyNumberFormat="1" applyFont="1" applyFill="1"/>
    <xf numFmtId="3" fontId="3" fillId="0" borderId="0" xfId="0" applyNumberFormat="1" applyFont="1" applyFill="1" applyBorder="1"/>
    <xf numFmtId="3" fontId="3" fillId="0" borderId="8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3" fontId="4" fillId="0" borderId="8" xfId="0" applyNumberFormat="1" applyFont="1" applyFill="1" applyBorder="1"/>
    <xf numFmtId="0" fontId="2" fillId="0" borderId="8" xfId="0" applyNumberFormat="1" applyFont="1" applyFill="1" applyBorder="1"/>
    <xf numFmtId="0" fontId="2" fillId="0" borderId="8" xfId="0" applyNumberFormat="1" applyFont="1" applyFill="1" applyBorder="1" applyAlignment="1">
      <alignment horizontal="right"/>
    </xf>
    <xf numFmtId="0" fontId="2" fillId="0" borderId="0" xfId="0" applyNumberFormat="1" applyFont="1" applyFill="1" applyBorder="1"/>
    <xf numFmtId="3" fontId="4" fillId="0" borderId="8" xfId="0" applyNumberFormat="1" applyFont="1" applyFill="1" applyBorder="1" applyAlignment="1">
      <alignment horizontal="right"/>
    </xf>
    <xf numFmtId="0" fontId="2" fillId="0" borderId="11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/>
    <xf numFmtId="0" fontId="5" fillId="0" borderId="0" xfId="0" applyFont="1" applyFill="1" applyBorder="1"/>
    <xf numFmtId="0" fontId="5" fillId="0" borderId="0" xfId="0" applyFont="1" applyFill="1"/>
    <xf numFmtId="3" fontId="2" fillId="0" borderId="8" xfId="0" applyNumberFormat="1" applyFont="1" applyFill="1" applyBorder="1"/>
    <xf numFmtId="0" fontId="3" fillId="0" borderId="0" xfId="0" applyFont="1" applyFill="1"/>
    <xf numFmtId="0" fontId="3" fillId="0" borderId="0" xfId="0" applyFont="1" applyFill="1" applyBorder="1"/>
    <xf numFmtId="3" fontId="5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8" xfId="0" applyFont="1" applyFill="1" applyBorder="1"/>
    <xf numFmtId="3" fontId="3" fillId="0" borderId="11" xfId="0" applyNumberFormat="1" applyFont="1" applyFill="1" applyBorder="1"/>
    <xf numFmtId="0" fontId="3" fillId="0" borderId="8" xfId="0" applyNumberFormat="1" applyFont="1" applyFill="1" applyBorder="1"/>
    <xf numFmtId="0" fontId="3" fillId="0" borderId="8" xfId="0" applyNumberFormat="1" applyFont="1" applyFill="1" applyBorder="1" applyAlignment="1">
      <alignment horizontal="right"/>
    </xf>
    <xf numFmtId="0" fontId="3" fillId="0" borderId="0" xfId="0" applyNumberFormat="1" applyFont="1" applyFill="1" applyBorder="1"/>
    <xf numFmtId="0" fontId="2" fillId="0" borderId="4" xfId="0" applyFont="1" applyFill="1" applyBorder="1"/>
    <xf numFmtId="0" fontId="3" fillId="0" borderId="11" xfId="0" applyNumberFormat="1" applyFont="1" applyFill="1" applyBorder="1"/>
    <xf numFmtId="0" fontId="2" fillId="0" borderId="6" xfId="0" applyFont="1" applyFill="1" applyBorder="1"/>
    <xf numFmtId="0" fontId="2" fillId="0" borderId="9" xfId="0" applyFont="1" applyFill="1" applyBorder="1"/>
    <xf numFmtId="3" fontId="2" fillId="0" borderId="10" xfId="0" applyNumberFormat="1" applyFont="1" applyFill="1" applyBorder="1"/>
    <xf numFmtId="0" fontId="2" fillId="0" borderId="10" xfId="0" applyNumberFormat="1" applyFont="1" applyFill="1" applyBorder="1"/>
    <xf numFmtId="0" fontId="2" fillId="0" borderId="5" xfId="0" applyNumberFormat="1" applyFont="1" applyFill="1" applyBorder="1"/>
    <xf numFmtId="0" fontId="2" fillId="0" borderId="0" xfId="1" applyFont="1"/>
    <xf numFmtId="3" fontId="4" fillId="0" borderId="0" xfId="0" applyNumberFormat="1" applyFont="1" applyFill="1" applyBorder="1"/>
    <xf numFmtId="3" fontId="5" fillId="0" borderId="8" xfId="0" applyNumberFormat="1" applyFont="1" applyFill="1" applyBorder="1"/>
    <xf numFmtId="0" fontId="3" fillId="0" borderId="11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center"/>
    </xf>
    <xf numFmtId="3" fontId="3" fillId="2" borderId="7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5"/>
  <sheetViews>
    <sheetView tabSelected="1" zoomScale="95" zoomScaleNormal="95" workbookViewId="0">
      <selection activeCell="E724" sqref="E724"/>
    </sheetView>
  </sheetViews>
  <sheetFormatPr baseColWidth="10" defaultRowHeight="22.7" customHeight="1" x14ac:dyDescent="0.2"/>
  <cols>
    <col min="1" max="2" width="1.7109375" style="2" customWidth="1"/>
    <col min="3" max="3" width="33.85546875" style="2" customWidth="1"/>
    <col min="4" max="4" width="8.85546875" style="2" customWidth="1"/>
    <col min="5" max="5" width="11.140625" style="2" customWidth="1"/>
    <col min="6" max="7" width="9.28515625" style="2" customWidth="1"/>
    <col min="8" max="8" width="11.7109375" style="2" customWidth="1"/>
    <col min="9" max="9" width="9.28515625" style="2" customWidth="1"/>
    <col min="10" max="11" width="9.85546875" style="2" customWidth="1"/>
    <col min="12" max="12" width="11.42578125" style="1"/>
    <col min="13" max="249" width="11.42578125" style="2"/>
    <col min="250" max="251" width="1.7109375" style="2" customWidth="1"/>
    <col min="252" max="252" width="31.85546875" style="2" customWidth="1"/>
    <col min="253" max="253" width="8.85546875" style="2" customWidth="1"/>
    <col min="254" max="254" width="11.140625" style="2" customWidth="1"/>
    <col min="255" max="256" width="9.28515625" style="2" customWidth="1"/>
    <col min="257" max="257" width="11.7109375" style="2" customWidth="1"/>
    <col min="258" max="258" width="9.28515625" style="2" customWidth="1"/>
    <col min="259" max="260" width="9.85546875" style="2" customWidth="1"/>
    <col min="261" max="505" width="11.42578125" style="2"/>
    <col min="506" max="507" width="1.7109375" style="2" customWidth="1"/>
    <col min="508" max="508" width="31.85546875" style="2" customWidth="1"/>
    <col min="509" max="509" width="8.85546875" style="2" customWidth="1"/>
    <col min="510" max="510" width="11.140625" style="2" customWidth="1"/>
    <col min="511" max="512" width="9.28515625" style="2" customWidth="1"/>
    <col min="513" max="513" width="11.7109375" style="2" customWidth="1"/>
    <col min="514" max="514" width="9.28515625" style="2" customWidth="1"/>
    <col min="515" max="516" width="9.85546875" style="2" customWidth="1"/>
    <col min="517" max="761" width="11.42578125" style="2"/>
    <col min="762" max="763" width="1.7109375" style="2" customWidth="1"/>
    <col min="764" max="764" width="31.85546875" style="2" customWidth="1"/>
    <col min="765" max="765" width="8.85546875" style="2" customWidth="1"/>
    <col min="766" max="766" width="11.140625" style="2" customWidth="1"/>
    <col min="767" max="768" width="9.28515625" style="2" customWidth="1"/>
    <col min="769" max="769" width="11.7109375" style="2" customWidth="1"/>
    <col min="770" max="770" width="9.28515625" style="2" customWidth="1"/>
    <col min="771" max="772" width="9.85546875" style="2" customWidth="1"/>
    <col min="773" max="1017" width="11.42578125" style="2"/>
    <col min="1018" max="1019" width="1.7109375" style="2" customWidth="1"/>
    <col min="1020" max="1020" width="31.85546875" style="2" customWidth="1"/>
    <col min="1021" max="1021" width="8.85546875" style="2" customWidth="1"/>
    <col min="1022" max="1022" width="11.140625" style="2" customWidth="1"/>
    <col min="1023" max="1024" width="9.28515625" style="2" customWidth="1"/>
    <col min="1025" max="1025" width="11.7109375" style="2" customWidth="1"/>
    <col min="1026" max="1026" width="9.28515625" style="2" customWidth="1"/>
    <col min="1027" max="1028" width="9.85546875" style="2" customWidth="1"/>
    <col min="1029" max="1273" width="11.42578125" style="2"/>
    <col min="1274" max="1275" width="1.7109375" style="2" customWidth="1"/>
    <col min="1276" max="1276" width="31.85546875" style="2" customWidth="1"/>
    <col min="1277" max="1277" width="8.85546875" style="2" customWidth="1"/>
    <col min="1278" max="1278" width="11.140625" style="2" customWidth="1"/>
    <col min="1279" max="1280" width="9.28515625" style="2" customWidth="1"/>
    <col min="1281" max="1281" width="11.7109375" style="2" customWidth="1"/>
    <col min="1282" max="1282" width="9.28515625" style="2" customWidth="1"/>
    <col min="1283" max="1284" width="9.85546875" style="2" customWidth="1"/>
    <col min="1285" max="1529" width="11.42578125" style="2"/>
    <col min="1530" max="1531" width="1.7109375" style="2" customWidth="1"/>
    <col min="1532" max="1532" width="31.85546875" style="2" customWidth="1"/>
    <col min="1533" max="1533" width="8.85546875" style="2" customWidth="1"/>
    <col min="1534" max="1534" width="11.140625" style="2" customWidth="1"/>
    <col min="1535" max="1536" width="9.28515625" style="2" customWidth="1"/>
    <col min="1537" max="1537" width="11.7109375" style="2" customWidth="1"/>
    <col min="1538" max="1538" width="9.28515625" style="2" customWidth="1"/>
    <col min="1539" max="1540" width="9.85546875" style="2" customWidth="1"/>
    <col min="1541" max="1785" width="11.42578125" style="2"/>
    <col min="1786" max="1787" width="1.7109375" style="2" customWidth="1"/>
    <col min="1788" max="1788" width="31.85546875" style="2" customWidth="1"/>
    <col min="1789" max="1789" width="8.85546875" style="2" customWidth="1"/>
    <col min="1790" max="1790" width="11.140625" style="2" customWidth="1"/>
    <col min="1791" max="1792" width="9.28515625" style="2" customWidth="1"/>
    <col min="1793" max="1793" width="11.7109375" style="2" customWidth="1"/>
    <col min="1794" max="1794" width="9.28515625" style="2" customWidth="1"/>
    <col min="1795" max="1796" width="9.85546875" style="2" customWidth="1"/>
    <col min="1797" max="2041" width="11.42578125" style="2"/>
    <col min="2042" max="2043" width="1.7109375" style="2" customWidth="1"/>
    <col min="2044" max="2044" width="31.85546875" style="2" customWidth="1"/>
    <col min="2045" max="2045" width="8.85546875" style="2" customWidth="1"/>
    <col min="2046" max="2046" width="11.140625" style="2" customWidth="1"/>
    <col min="2047" max="2048" width="9.28515625" style="2" customWidth="1"/>
    <col min="2049" max="2049" width="11.7109375" style="2" customWidth="1"/>
    <col min="2050" max="2050" width="9.28515625" style="2" customWidth="1"/>
    <col min="2051" max="2052" width="9.85546875" style="2" customWidth="1"/>
    <col min="2053" max="2297" width="11.42578125" style="2"/>
    <col min="2298" max="2299" width="1.7109375" style="2" customWidth="1"/>
    <col min="2300" max="2300" width="31.85546875" style="2" customWidth="1"/>
    <col min="2301" max="2301" width="8.85546875" style="2" customWidth="1"/>
    <col min="2302" max="2302" width="11.140625" style="2" customWidth="1"/>
    <col min="2303" max="2304" width="9.28515625" style="2" customWidth="1"/>
    <col min="2305" max="2305" width="11.7109375" style="2" customWidth="1"/>
    <col min="2306" max="2306" width="9.28515625" style="2" customWidth="1"/>
    <col min="2307" max="2308" width="9.85546875" style="2" customWidth="1"/>
    <col min="2309" max="2553" width="11.42578125" style="2"/>
    <col min="2554" max="2555" width="1.7109375" style="2" customWidth="1"/>
    <col min="2556" max="2556" width="31.85546875" style="2" customWidth="1"/>
    <col min="2557" max="2557" width="8.85546875" style="2" customWidth="1"/>
    <col min="2558" max="2558" width="11.140625" style="2" customWidth="1"/>
    <col min="2559" max="2560" width="9.28515625" style="2" customWidth="1"/>
    <col min="2561" max="2561" width="11.7109375" style="2" customWidth="1"/>
    <col min="2562" max="2562" width="9.28515625" style="2" customWidth="1"/>
    <col min="2563" max="2564" width="9.85546875" style="2" customWidth="1"/>
    <col min="2565" max="2809" width="11.42578125" style="2"/>
    <col min="2810" max="2811" width="1.7109375" style="2" customWidth="1"/>
    <col min="2812" max="2812" width="31.85546875" style="2" customWidth="1"/>
    <col min="2813" max="2813" width="8.85546875" style="2" customWidth="1"/>
    <col min="2814" max="2814" width="11.140625" style="2" customWidth="1"/>
    <col min="2815" max="2816" width="9.28515625" style="2" customWidth="1"/>
    <col min="2817" max="2817" width="11.7109375" style="2" customWidth="1"/>
    <col min="2818" max="2818" width="9.28515625" style="2" customWidth="1"/>
    <col min="2819" max="2820" width="9.85546875" style="2" customWidth="1"/>
    <col min="2821" max="3065" width="11.42578125" style="2"/>
    <col min="3066" max="3067" width="1.7109375" style="2" customWidth="1"/>
    <col min="3068" max="3068" width="31.85546875" style="2" customWidth="1"/>
    <col min="3069" max="3069" width="8.85546875" style="2" customWidth="1"/>
    <col min="3070" max="3070" width="11.140625" style="2" customWidth="1"/>
    <col min="3071" max="3072" width="9.28515625" style="2" customWidth="1"/>
    <col min="3073" max="3073" width="11.7109375" style="2" customWidth="1"/>
    <col min="3074" max="3074" width="9.28515625" style="2" customWidth="1"/>
    <col min="3075" max="3076" width="9.85546875" style="2" customWidth="1"/>
    <col min="3077" max="3321" width="11.42578125" style="2"/>
    <col min="3322" max="3323" width="1.7109375" style="2" customWidth="1"/>
    <col min="3324" max="3324" width="31.85546875" style="2" customWidth="1"/>
    <col min="3325" max="3325" width="8.85546875" style="2" customWidth="1"/>
    <col min="3326" max="3326" width="11.140625" style="2" customWidth="1"/>
    <col min="3327" max="3328" width="9.28515625" style="2" customWidth="1"/>
    <col min="3329" max="3329" width="11.7109375" style="2" customWidth="1"/>
    <col min="3330" max="3330" width="9.28515625" style="2" customWidth="1"/>
    <col min="3331" max="3332" width="9.85546875" style="2" customWidth="1"/>
    <col min="3333" max="3577" width="11.42578125" style="2"/>
    <col min="3578" max="3579" width="1.7109375" style="2" customWidth="1"/>
    <col min="3580" max="3580" width="31.85546875" style="2" customWidth="1"/>
    <col min="3581" max="3581" width="8.85546875" style="2" customWidth="1"/>
    <col min="3582" max="3582" width="11.140625" style="2" customWidth="1"/>
    <col min="3583" max="3584" width="9.28515625" style="2" customWidth="1"/>
    <col min="3585" max="3585" width="11.7109375" style="2" customWidth="1"/>
    <col min="3586" max="3586" width="9.28515625" style="2" customWidth="1"/>
    <col min="3587" max="3588" width="9.85546875" style="2" customWidth="1"/>
    <col min="3589" max="3833" width="11.42578125" style="2"/>
    <col min="3834" max="3835" width="1.7109375" style="2" customWidth="1"/>
    <col min="3836" max="3836" width="31.85546875" style="2" customWidth="1"/>
    <col min="3837" max="3837" width="8.85546875" style="2" customWidth="1"/>
    <col min="3838" max="3838" width="11.140625" style="2" customWidth="1"/>
    <col min="3839" max="3840" width="9.28515625" style="2" customWidth="1"/>
    <col min="3841" max="3841" width="11.7109375" style="2" customWidth="1"/>
    <col min="3842" max="3842" width="9.28515625" style="2" customWidth="1"/>
    <col min="3843" max="3844" width="9.85546875" style="2" customWidth="1"/>
    <col min="3845" max="4089" width="11.42578125" style="2"/>
    <col min="4090" max="4091" width="1.7109375" style="2" customWidth="1"/>
    <col min="4092" max="4092" width="31.85546875" style="2" customWidth="1"/>
    <col min="4093" max="4093" width="8.85546875" style="2" customWidth="1"/>
    <col min="4094" max="4094" width="11.140625" style="2" customWidth="1"/>
    <col min="4095" max="4096" width="9.28515625" style="2" customWidth="1"/>
    <col min="4097" max="4097" width="11.7109375" style="2" customWidth="1"/>
    <col min="4098" max="4098" width="9.28515625" style="2" customWidth="1"/>
    <col min="4099" max="4100" width="9.85546875" style="2" customWidth="1"/>
    <col min="4101" max="4345" width="11.42578125" style="2"/>
    <col min="4346" max="4347" width="1.7109375" style="2" customWidth="1"/>
    <col min="4348" max="4348" width="31.85546875" style="2" customWidth="1"/>
    <col min="4349" max="4349" width="8.85546875" style="2" customWidth="1"/>
    <col min="4350" max="4350" width="11.140625" style="2" customWidth="1"/>
    <col min="4351" max="4352" width="9.28515625" style="2" customWidth="1"/>
    <col min="4353" max="4353" width="11.7109375" style="2" customWidth="1"/>
    <col min="4354" max="4354" width="9.28515625" style="2" customWidth="1"/>
    <col min="4355" max="4356" width="9.85546875" style="2" customWidth="1"/>
    <col min="4357" max="4601" width="11.42578125" style="2"/>
    <col min="4602" max="4603" width="1.7109375" style="2" customWidth="1"/>
    <col min="4604" max="4604" width="31.85546875" style="2" customWidth="1"/>
    <col min="4605" max="4605" width="8.85546875" style="2" customWidth="1"/>
    <col min="4606" max="4606" width="11.140625" style="2" customWidth="1"/>
    <col min="4607" max="4608" width="9.28515625" style="2" customWidth="1"/>
    <col min="4609" max="4609" width="11.7109375" style="2" customWidth="1"/>
    <col min="4610" max="4610" width="9.28515625" style="2" customWidth="1"/>
    <col min="4611" max="4612" width="9.85546875" style="2" customWidth="1"/>
    <col min="4613" max="4857" width="11.42578125" style="2"/>
    <col min="4858" max="4859" width="1.7109375" style="2" customWidth="1"/>
    <col min="4860" max="4860" width="31.85546875" style="2" customWidth="1"/>
    <col min="4861" max="4861" width="8.85546875" style="2" customWidth="1"/>
    <col min="4862" max="4862" width="11.140625" style="2" customWidth="1"/>
    <col min="4863" max="4864" width="9.28515625" style="2" customWidth="1"/>
    <col min="4865" max="4865" width="11.7109375" style="2" customWidth="1"/>
    <col min="4866" max="4866" width="9.28515625" style="2" customWidth="1"/>
    <col min="4867" max="4868" width="9.85546875" style="2" customWidth="1"/>
    <col min="4869" max="5113" width="11.42578125" style="2"/>
    <col min="5114" max="5115" width="1.7109375" style="2" customWidth="1"/>
    <col min="5116" max="5116" width="31.85546875" style="2" customWidth="1"/>
    <col min="5117" max="5117" width="8.85546875" style="2" customWidth="1"/>
    <col min="5118" max="5118" width="11.140625" style="2" customWidth="1"/>
    <col min="5119" max="5120" width="9.28515625" style="2" customWidth="1"/>
    <col min="5121" max="5121" width="11.7109375" style="2" customWidth="1"/>
    <col min="5122" max="5122" width="9.28515625" style="2" customWidth="1"/>
    <col min="5123" max="5124" width="9.85546875" style="2" customWidth="1"/>
    <col min="5125" max="5369" width="11.42578125" style="2"/>
    <col min="5370" max="5371" width="1.7109375" style="2" customWidth="1"/>
    <col min="5372" max="5372" width="31.85546875" style="2" customWidth="1"/>
    <col min="5373" max="5373" width="8.85546875" style="2" customWidth="1"/>
    <col min="5374" max="5374" width="11.140625" style="2" customWidth="1"/>
    <col min="5375" max="5376" width="9.28515625" style="2" customWidth="1"/>
    <col min="5377" max="5377" width="11.7109375" style="2" customWidth="1"/>
    <col min="5378" max="5378" width="9.28515625" style="2" customWidth="1"/>
    <col min="5379" max="5380" width="9.85546875" style="2" customWidth="1"/>
    <col min="5381" max="5625" width="11.42578125" style="2"/>
    <col min="5626" max="5627" width="1.7109375" style="2" customWidth="1"/>
    <col min="5628" max="5628" width="31.85546875" style="2" customWidth="1"/>
    <col min="5629" max="5629" width="8.85546875" style="2" customWidth="1"/>
    <col min="5630" max="5630" width="11.140625" style="2" customWidth="1"/>
    <col min="5631" max="5632" width="9.28515625" style="2" customWidth="1"/>
    <col min="5633" max="5633" width="11.7109375" style="2" customWidth="1"/>
    <col min="5634" max="5634" width="9.28515625" style="2" customWidth="1"/>
    <col min="5635" max="5636" width="9.85546875" style="2" customWidth="1"/>
    <col min="5637" max="5881" width="11.42578125" style="2"/>
    <col min="5882" max="5883" width="1.7109375" style="2" customWidth="1"/>
    <col min="5884" max="5884" width="31.85546875" style="2" customWidth="1"/>
    <col min="5885" max="5885" width="8.85546875" style="2" customWidth="1"/>
    <col min="5886" max="5886" width="11.140625" style="2" customWidth="1"/>
    <col min="5887" max="5888" width="9.28515625" style="2" customWidth="1"/>
    <col min="5889" max="5889" width="11.7109375" style="2" customWidth="1"/>
    <col min="5890" max="5890" width="9.28515625" style="2" customWidth="1"/>
    <col min="5891" max="5892" width="9.85546875" style="2" customWidth="1"/>
    <col min="5893" max="6137" width="11.42578125" style="2"/>
    <col min="6138" max="6139" width="1.7109375" style="2" customWidth="1"/>
    <col min="6140" max="6140" width="31.85546875" style="2" customWidth="1"/>
    <col min="6141" max="6141" width="8.85546875" style="2" customWidth="1"/>
    <col min="6142" max="6142" width="11.140625" style="2" customWidth="1"/>
    <col min="6143" max="6144" width="9.28515625" style="2" customWidth="1"/>
    <col min="6145" max="6145" width="11.7109375" style="2" customWidth="1"/>
    <col min="6146" max="6146" width="9.28515625" style="2" customWidth="1"/>
    <col min="6147" max="6148" width="9.85546875" style="2" customWidth="1"/>
    <col min="6149" max="6393" width="11.42578125" style="2"/>
    <col min="6394" max="6395" width="1.7109375" style="2" customWidth="1"/>
    <col min="6396" max="6396" width="31.85546875" style="2" customWidth="1"/>
    <col min="6397" max="6397" width="8.85546875" style="2" customWidth="1"/>
    <col min="6398" max="6398" width="11.140625" style="2" customWidth="1"/>
    <col min="6399" max="6400" width="9.28515625" style="2" customWidth="1"/>
    <col min="6401" max="6401" width="11.7109375" style="2" customWidth="1"/>
    <col min="6402" max="6402" width="9.28515625" style="2" customWidth="1"/>
    <col min="6403" max="6404" width="9.85546875" style="2" customWidth="1"/>
    <col min="6405" max="6649" width="11.42578125" style="2"/>
    <col min="6650" max="6651" width="1.7109375" style="2" customWidth="1"/>
    <col min="6652" max="6652" width="31.85546875" style="2" customWidth="1"/>
    <col min="6653" max="6653" width="8.85546875" style="2" customWidth="1"/>
    <col min="6654" max="6654" width="11.140625" style="2" customWidth="1"/>
    <col min="6655" max="6656" width="9.28515625" style="2" customWidth="1"/>
    <col min="6657" max="6657" width="11.7109375" style="2" customWidth="1"/>
    <col min="6658" max="6658" width="9.28515625" style="2" customWidth="1"/>
    <col min="6659" max="6660" width="9.85546875" style="2" customWidth="1"/>
    <col min="6661" max="6905" width="11.42578125" style="2"/>
    <col min="6906" max="6907" width="1.7109375" style="2" customWidth="1"/>
    <col min="6908" max="6908" width="31.85546875" style="2" customWidth="1"/>
    <col min="6909" max="6909" width="8.85546875" style="2" customWidth="1"/>
    <col min="6910" max="6910" width="11.140625" style="2" customWidth="1"/>
    <col min="6911" max="6912" width="9.28515625" style="2" customWidth="1"/>
    <col min="6913" max="6913" width="11.7109375" style="2" customWidth="1"/>
    <col min="6914" max="6914" width="9.28515625" style="2" customWidth="1"/>
    <col min="6915" max="6916" width="9.85546875" style="2" customWidth="1"/>
    <col min="6917" max="7161" width="11.42578125" style="2"/>
    <col min="7162" max="7163" width="1.7109375" style="2" customWidth="1"/>
    <col min="7164" max="7164" width="31.85546875" style="2" customWidth="1"/>
    <col min="7165" max="7165" width="8.85546875" style="2" customWidth="1"/>
    <col min="7166" max="7166" width="11.140625" style="2" customWidth="1"/>
    <col min="7167" max="7168" width="9.28515625" style="2" customWidth="1"/>
    <col min="7169" max="7169" width="11.7109375" style="2" customWidth="1"/>
    <col min="7170" max="7170" width="9.28515625" style="2" customWidth="1"/>
    <col min="7171" max="7172" width="9.85546875" style="2" customWidth="1"/>
    <col min="7173" max="7417" width="11.42578125" style="2"/>
    <col min="7418" max="7419" width="1.7109375" style="2" customWidth="1"/>
    <col min="7420" max="7420" width="31.85546875" style="2" customWidth="1"/>
    <col min="7421" max="7421" width="8.85546875" style="2" customWidth="1"/>
    <col min="7422" max="7422" width="11.140625" style="2" customWidth="1"/>
    <col min="7423" max="7424" width="9.28515625" style="2" customWidth="1"/>
    <col min="7425" max="7425" width="11.7109375" style="2" customWidth="1"/>
    <col min="7426" max="7426" width="9.28515625" style="2" customWidth="1"/>
    <col min="7427" max="7428" width="9.85546875" style="2" customWidth="1"/>
    <col min="7429" max="7673" width="11.42578125" style="2"/>
    <col min="7674" max="7675" width="1.7109375" style="2" customWidth="1"/>
    <col min="7676" max="7676" width="31.85546875" style="2" customWidth="1"/>
    <col min="7677" max="7677" width="8.85546875" style="2" customWidth="1"/>
    <col min="7678" max="7678" width="11.140625" style="2" customWidth="1"/>
    <col min="7679" max="7680" width="9.28515625" style="2" customWidth="1"/>
    <col min="7681" max="7681" width="11.7109375" style="2" customWidth="1"/>
    <col min="7682" max="7682" width="9.28515625" style="2" customWidth="1"/>
    <col min="7683" max="7684" width="9.85546875" style="2" customWidth="1"/>
    <col min="7685" max="7929" width="11.42578125" style="2"/>
    <col min="7930" max="7931" width="1.7109375" style="2" customWidth="1"/>
    <col min="7932" max="7932" width="31.85546875" style="2" customWidth="1"/>
    <col min="7933" max="7933" width="8.85546875" style="2" customWidth="1"/>
    <col min="7934" max="7934" width="11.140625" style="2" customWidth="1"/>
    <col min="7935" max="7936" width="9.28515625" style="2" customWidth="1"/>
    <col min="7937" max="7937" width="11.7109375" style="2" customWidth="1"/>
    <col min="7938" max="7938" width="9.28515625" style="2" customWidth="1"/>
    <col min="7939" max="7940" width="9.85546875" style="2" customWidth="1"/>
    <col min="7941" max="8185" width="11.42578125" style="2"/>
    <col min="8186" max="8187" width="1.7109375" style="2" customWidth="1"/>
    <col min="8188" max="8188" width="31.85546875" style="2" customWidth="1"/>
    <col min="8189" max="8189" width="8.85546875" style="2" customWidth="1"/>
    <col min="8190" max="8190" width="11.140625" style="2" customWidth="1"/>
    <col min="8191" max="8192" width="9.28515625" style="2" customWidth="1"/>
    <col min="8193" max="8193" width="11.7109375" style="2" customWidth="1"/>
    <col min="8194" max="8194" width="9.28515625" style="2" customWidth="1"/>
    <col min="8195" max="8196" width="9.85546875" style="2" customWidth="1"/>
    <col min="8197" max="8441" width="11.42578125" style="2"/>
    <col min="8442" max="8443" width="1.7109375" style="2" customWidth="1"/>
    <col min="8444" max="8444" width="31.85546875" style="2" customWidth="1"/>
    <col min="8445" max="8445" width="8.85546875" style="2" customWidth="1"/>
    <col min="8446" max="8446" width="11.140625" style="2" customWidth="1"/>
    <col min="8447" max="8448" width="9.28515625" style="2" customWidth="1"/>
    <col min="8449" max="8449" width="11.7109375" style="2" customWidth="1"/>
    <col min="8450" max="8450" width="9.28515625" style="2" customWidth="1"/>
    <col min="8451" max="8452" width="9.85546875" style="2" customWidth="1"/>
    <col min="8453" max="8697" width="11.42578125" style="2"/>
    <col min="8698" max="8699" width="1.7109375" style="2" customWidth="1"/>
    <col min="8700" max="8700" width="31.85546875" style="2" customWidth="1"/>
    <col min="8701" max="8701" width="8.85546875" style="2" customWidth="1"/>
    <col min="8702" max="8702" width="11.140625" style="2" customWidth="1"/>
    <col min="8703" max="8704" width="9.28515625" style="2" customWidth="1"/>
    <col min="8705" max="8705" width="11.7109375" style="2" customWidth="1"/>
    <col min="8706" max="8706" width="9.28515625" style="2" customWidth="1"/>
    <col min="8707" max="8708" width="9.85546875" style="2" customWidth="1"/>
    <col min="8709" max="8953" width="11.42578125" style="2"/>
    <col min="8954" max="8955" width="1.7109375" style="2" customWidth="1"/>
    <col min="8956" max="8956" width="31.85546875" style="2" customWidth="1"/>
    <col min="8957" max="8957" width="8.85546875" style="2" customWidth="1"/>
    <col min="8958" max="8958" width="11.140625" style="2" customWidth="1"/>
    <col min="8959" max="8960" width="9.28515625" style="2" customWidth="1"/>
    <col min="8961" max="8961" width="11.7109375" style="2" customWidth="1"/>
    <col min="8962" max="8962" width="9.28515625" style="2" customWidth="1"/>
    <col min="8963" max="8964" width="9.85546875" style="2" customWidth="1"/>
    <col min="8965" max="9209" width="11.42578125" style="2"/>
    <col min="9210" max="9211" width="1.7109375" style="2" customWidth="1"/>
    <col min="9212" max="9212" width="31.85546875" style="2" customWidth="1"/>
    <col min="9213" max="9213" width="8.85546875" style="2" customWidth="1"/>
    <col min="9214" max="9214" width="11.140625" style="2" customWidth="1"/>
    <col min="9215" max="9216" width="9.28515625" style="2" customWidth="1"/>
    <col min="9217" max="9217" width="11.7109375" style="2" customWidth="1"/>
    <col min="9218" max="9218" width="9.28515625" style="2" customWidth="1"/>
    <col min="9219" max="9220" width="9.85546875" style="2" customWidth="1"/>
    <col min="9221" max="9465" width="11.42578125" style="2"/>
    <col min="9466" max="9467" width="1.7109375" style="2" customWidth="1"/>
    <col min="9468" max="9468" width="31.85546875" style="2" customWidth="1"/>
    <col min="9469" max="9469" width="8.85546875" style="2" customWidth="1"/>
    <col min="9470" max="9470" width="11.140625" style="2" customWidth="1"/>
    <col min="9471" max="9472" width="9.28515625" style="2" customWidth="1"/>
    <col min="9473" max="9473" width="11.7109375" style="2" customWidth="1"/>
    <col min="9474" max="9474" width="9.28515625" style="2" customWidth="1"/>
    <col min="9475" max="9476" width="9.85546875" style="2" customWidth="1"/>
    <col min="9477" max="9721" width="11.42578125" style="2"/>
    <col min="9722" max="9723" width="1.7109375" style="2" customWidth="1"/>
    <col min="9724" max="9724" width="31.85546875" style="2" customWidth="1"/>
    <col min="9725" max="9725" width="8.85546875" style="2" customWidth="1"/>
    <col min="9726" max="9726" width="11.140625" style="2" customWidth="1"/>
    <col min="9727" max="9728" width="9.28515625" style="2" customWidth="1"/>
    <col min="9729" max="9729" width="11.7109375" style="2" customWidth="1"/>
    <col min="9730" max="9730" width="9.28515625" style="2" customWidth="1"/>
    <col min="9731" max="9732" width="9.85546875" style="2" customWidth="1"/>
    <col min="9733" max="9977" width="11.42578125" style="2"/>
    <col min="9978" max="9979" width="1.7109375" style="2" customWidth="1"/>
    <col min="9980" max="9980" width="31.85546875" style="2" customWidth="1"/>
    <col min="9981" max="9981" width="8.85546875" style="2" customWidth="1"/>
    <col min="9982" max="9982" width="11.140625" style="2" customWidth="1"/>
    <col min="9983" max="9984" width="9.28515625" style="2" customWidth="1"/>
    <col min="9985" max="9985" width="11.7109375" style="2" customWidth="1"/>
    <col min="9986" max="9986" width="9.28515625" style="2" customWidth="1"/>
    <col min="9987" max="9988" width="9.85546875" style="2" customWidth="1"/>
    <col min="9989" max="10233" width="11.42578125" style="2"/>
    <col min="10234" max="10235" width="1.7109375" style="2" customWidth="1"/>
    <col min="10236" max="10236" width="31.85546875" style="2" customWidth="1"/>
    <col min="10237" max="10237" width="8.85546875" style="2" customWidth="1"/>
    <col min="10238" max="10238" width="11.140625" style="2" customWidth="1"/>
    <col min="10239" max="10240" width="9.28515625" style="2" customWidth="1"/>
    <col min="10241" max="10241" width="11.7109375" style="2" customWidth="1"/>
    <col min="10242" max="10242" width="9.28515625" style="2" customWidth="1"/>
    <col min="10243" max="10244" width="9.85546875" style="2" customWidth="1"/>
    <col min="10245" max="10489" width="11.42578125" style="2"/>
    <col min="10490" max="10491" width="1.7109375" style="2" customWidth="1"/>
    <col min="10492" max="10492" width="31.85546875" style="2" customWidth="1"/>
    <col min="10493" max="10493" width="8.85546875" style="2" customWidth="1"/>
    <col min="10494" max="10494" width="11.140625" style="2" customWidth="1"/>
    <col min="10495" max="10496" width="9.28515625" style="2" customWidth="1"/>
    <col min="10497" max="10497" width="11.7109375" style="2" customWidth="1"/>
    <col min="10498" max="10498" width="9.28515625" style="2" customWidth="1"/>
    <col min="10499" max="10500" width="9.85546875" style="2" customWidth="1"/>
    <col min="10501" max="10745" width="11.42578125" style="2"/>
    <col min="10746" max="10747" width="1.7109375" style="2" customWidth="1"/>
    <col min="10748" max="10748" width="31.85546875" style="2" customWidth="1"/>
    <col min="10749" max="10749" width="8.85546875" style="2" customWidth="1"/>
    <col min="10750" max="10750" width="11.140625" style="2" customWidth="1"/>
    <col min="10751" max="10752" width="9.28515625" style="2" customWidth="1"/>
    <col min="10753" max="10753" width="11.7109375" style="2" customWidth="1"/>
    <col min="10754" max="10754" width="9.28515625" style="2" customWidth="1"/>
    <col min="10755" max="10756" width="9.85546875" style="2" customWidth="1"/>
    <col min="10757" max="11001" width="11.42578125" style="2"/>
    <col min="11002" max="11003" width="1.7109375" style="2" customWidth="1"/>
    <col min="11004" max="11004" width="31.85546875" style="2" customWidth="1"/>
    <col min="11005" max="11005" width="8.85546875" style="2" customWidth="1"/>
    <col min="11006" max="11006" width="11.140625" style="2" customWidth="1"/>
    <col min="11007" max="11008" width="9.28515625" style="2" customWidth="1"/>
    <col min="11009" max="11009" width="11.7109375" style="2" customWidth="1"/>
    <col min="11010" max="11010" width="9.28515625" style="2" customWidth="1"/>
    <col min="11011" max="11012" width="9.85546875" style="2" customWidth="1"/>
    <col min="11013" max="11257" width="11.42578125" style="2"/>
    <col min="11258" max="11259" width="1.7109375" style="2" customWidth="1"/>
    <col min="11260" max="11260" width="31.85546875" style="2" customWidth="1"/>
    <col min="11261" max="11261" width="8.85546875" style="2" customWidth="1"/>
    <col min="11262" max="11262" width="11.140625" style="2" customWidth="1"/>
    <col min="11263" max="11264" width="9.28515625" style="2" customWidth="1"/>
    <col min="11265" max="11265" width="11.7109375" style="2" customWidth="1"/>
    <col min="11266" max="11266" width="9.28515625" style="2" customWidth="1"/>
    <col min="11267" max="11268" width="9.85546875" style="2" customWidth="1"/>
    <col min="11269" max="11513" width="11.42578125" style="2"/>
    <col min="11514" max="11515" width="1.7109375" style="2" customWidth="1"/>
    <col min="11516" max="11516" width="31.85546875" style="2" customWidth="1"/>
    <col min="11517" max="11517" width="8.85546875" style="2" customWidth="1"/>
    <col min="11518" max="11518" width="11.140625" style="2" customWidth="1"/>
    <col min="11519" max="11520" width="9.28515625" style="2" customWidth="1"/>
    <col min="11521" max="11521" width="11.7109375" style="2" customWidth="1"/>
    <col min="11522" max="11522" width="9.28515625" style="2" customWidth="1"/>
    <col min="11523" max="11524" width="9.85546875" style="2" customWidth="1"/>
    <col min="11525" max="11769" width="11.42578125" style="2"/>
    <col min="11770" max="11771" width="1.7109375" style="2" customWidth="1"/>
    <col min="11772" max="11772" width="31.85546875" style="2" customWidth="1"/>
    <col min="11773" max="11773" width="8.85546875" style="2" customWidth="1"/>
    <col min="11774" max="11774" width="11.140625" style="2" customWidth="1"/>
    <col min="11775" max="11776" width="9.28515625" style="2" customWidth="1"/>
    <col min="11777" max="11777" width="11.7109375" style="2" customWidth="1"/>
    <col min="11778" max="11778" width="9.28515625" style="2" customWidth="1"/>
    <col min="11779" max="11780" width="9.85546875" style="2" customWidth="1"/>
    <col min="11781" max="12025" width="11.42578125" style="2"/>
    <col min="12026" max="12027" width="1.7109375" style="2" customWidth="1"/>
    <col min="12028" max="12028" width="31.85546875" style="2" customWidth="1"/>
    <col min="12029" max="12029" width="8.85546875" style="2" customWidth="1"/>
    <col min="12030" max="12030" width="11.140625" style="2" customWidth="1"/>
    <col min="12031" max="12032" width="9.28515625" style="2" customWidth="1"/>
    <col min="12033" max="12033" width="11.7109375" style="2" customWidth="1"/>
    <col min="12034" max="12034" width="9.28515625" style="2" customWidth="1"/>
    <col min="12035" max="12036" width="9.85546875" style="2" customWidth="1"/>
    <col min="12037" max="12281" width="11.42578125" style="2"/>
    <col min="12282" max="12283" width="1.7109375" style="2" customWidth="1"/>
    <col min="12284" max="12284" width="31.85546875" style="2" customWidth="1"/>
    <col min="12285" max="12285" width="8.85546875" style="2" customWidth="1"/>
    <col min="12286" max="12286" width="11.140625" style="2" customWidth="1"/>
    <col min="12287" max="12288" width="9.28515625" style="2" customWidth="1"/>
    <col min="12289" max="12289" width="11.7109375" style="2" customWidth="1"/>
    <col min="12290" max="12290" width="9.28515625" style="2" customWidth="1"/>
    <col min="12291" max="12292" width="9.85546875" style="2" customWidth="1"/>
    <col min="12293" max="12537" width="11.42578125" style="2"/>
    <col min="12538" max="12539" width="1.7109375" style="2" customWidth="1"/>
    <col min="12540" max="12540" width="31.85546875" style="2" customWidth="1"/>
    <col min="12541" max="12541" width="8.85546875" style="2" customWidth="1"/>
    <col min="12542" max="12542" width="11.140625" style="2" customWidth="1"/>
    <col min="12543" max="12544" width="9.28515625" style="2" customWidth="1"/>
    <col min="12545" max="12545" width="11.7109375" style="2" customWidth="1"/>
    <col min="12546" max="12546" width="9.28515625" style="2" customWidth="1"/>
    <col min="12547" max="12548" width="9.85546875" style="2" customWidth="1"/>
    <col min="12549" max="12793" width="11.42578125" style="2"/>
    <col min="12794" max="12795" width="1.7109375" style="2" customWidth="1"/>
    <col min="12796" max="12796" width="31.85546875" style="2" customWidth="1"/>
    <col min="12797" max="12797" width="8.85546875" style="2" customWidth="1"/>
    <col min="12798" max="12798" width="11.140625" style="2" customWidth="1"/>
    <col min="12799" max="12800" width="9.28515625" style="2" customWidth="1"/>
    <col min="12801" max="12801" width="11.7109375" style="2" customWidth="1"/>
    <col min="12802" max="12802" width="9.28515625" style="2" customWidth="1"/>
    <col min="12803" max="12804" width="9.85546875" style="2" customWidth="1"/>
    <col min="12805" max="13049" width="11.42578125" style="2"/>
    <col min="13050" max="13051" width="1.7109375" style="2" customWidth="1"/>
    <col min="13052" max="13052" width="31.85546875" style="2" customWidth="1"/>
    <col min="13053" max="13053" width="8.85546875" style="2" customWidth="1"/>
    <col min="13054" max="13054" width="11.140625" style="2" customWidth="1"/>
    <col min="13055" max="13056" width="9.28515625" style="2" customWidth="1"/>
    <col min="13057" max="13057" width="11.7109375" style="2" customWidth="1"/>
    <col min="13058" max="13058" width="9.28515625" style="2" customWidth="1"/>
    <col min="13059" max="13060" width="9.85546875" style="2" customWidth="1"/>
    <col min="13061" max="13305" width="11.42578125" style="2"/>
    <col min="13306" max="13307" width="1.7109375" style="2" customWidth="1"/>
    <col min="13308" max="13308" width="31.85546875" style="2" customWidth="1"/>
    <col min="13309" max="13309" width="8.85546875" style="2" customWidth="1"/>
    <col min="13310" max="13310" width="11.140625" style="2" customWidth="1"/>
    <col min="13311" max="13312" width="9.28515625" style="2" customWidth="1"/>
    <col min="13313" max="13313" width="11.7109375" style="2" customWidth="1"/>
    <col min="13314" max="13314" width="9.28515625" style="2" customWidth="1"/>
    <col min="13315" max="13316" width="9.85546875" style="2" customWidth="1"/>
    <col min="13317" max="13561" width="11.42578125" style="2"/>
    <col min="13562" max="13563" width="1.7109375" style="2" customWidth="1"/>
    <col min="13564" max="13564" width="31.85546875" style="2" customWidth="1"/>
    <col min="13565" max="13565" width="8.85546875" style="2" customWidth="1"/>
    <col min="13566" max="13566" width="11.140625" style="2" customWidth="1"/>
    <col min="13567" max="13568" width="9.28515625" style="2" customWidth="1"/>
    <col min="13569" max="13569" width="11.7109375" style="2" customWidth="1"/>
    <col min="13570" max="13570" width="9.28515625" style="2" customWidth="1"/>
    <col min="13571" max="13572" width="9.85546875" style="2" customWidth="1"/>
    <col min="13573" max="13817" width="11.42578125" style="2"/>
    <col min="13818" max="13819" width="1.7109375" style="2" customWidth="1"/>
    <col min="13820" max="13820" width="31.85546875" style="2" customWidth="1"/>
    <col min="13821" max="13821" width="8.85546875" style="2" customWidth="1"/>
    <col min="13822" max="13822" width="11.140625" style="2" customWidth="1"/>
    <col min="13823" max="13824" width="9.28515625" style="2" customWidth="1"/>
    <col min="13825" max="13825" width="11.7109375" style="2" customWidth="1"/>
    <col min="13826" max="13826" width="9.28515625" style="2" customWidth="1"/>
    <col min="13827" max="13828" width="9.85546875" style="2" customWidth="1"/>
    <col min="13829" max="14073" width="11.42578125" style="2"/>
    <col min="14074" max="14075" width="1.7109375" style="2" customWidth="1"/>
    <col min="14076" max="14076" width="31.85546875" style="2" customWidth="1"/>
    <col min="14077" max="14077" width="8.85546875" style="2" customWidth="1"/>
    <col min="14078" max="14078" width="11.140625" style="2" customWidth="1"/>
    <col min="14079" max="14080" width="9.28515625" style="2" customWidth="1"/>
    <col min="14081" max="14081" width="11.7109375" style="2" customWidth="1"/>
    <col min="14082" max="14082" width="9.28515625" style="2" customWidth="1"/>
    <col min="14083" max="14084" width="9.85546875" style="2" customWidth="1"/>
    <col min="14085" max="14329" width="11.42578125" style="2"/>
    <col min="14330" max="14331" width="1.7109375" style="2" customWidth="1"/>
    <col min="14332" max="14332" width="31.85546875" style="2" customWidth="1"/>
    <col min="14333" max="14333" width="8.85546875" style="2" customWidth="1"/>
    <col min="14334" max="14334" width="11.140625" style="2" customWidth="1"/>
    <col min="14335" max="14336" width="9.28515625" style="2" customWidth="1"/>
    <col min="14337" max="14337" width="11.7109375" style="2" customWidth="1"/>
    <col min="14338" max="14338" width="9.28515625" style="2" customWidth="1"/>
    <col min="14339" max="14340" width="9.85546875" style="2" customWidth="1"/>
    <col min="14341" max="14585" width="11.42578125" style="2"/>
    <col min="14586" max="14587" width="1.7109375" style="2" customWidth="1"/>
    <col min="14588" max="14588" width="31.85546875" style="2" customWidth="1"/>
    <col min="14589" max="14589" width="8.85546875" style="2" customWidth="1"/>
    <col min="14590" max="14590" width="11.140625" style="2" customWidth="1"/>
    <col min="14591" max="14592" width="9.28515625" style="2" customWidth="1"/>
    <col min="14593" max="14593" width="11.7109375" style="2" customWidth="1"/>
    <col min="14594" max="14594" width="9.28515625" style="2" customWidth="1"/>
    <col min="14595" max="14596" width="9.85546875" style="2" customWidth="1"/>
    <col min="14597" max="14841" width="11.42578125" style="2"/>
    <col min="14842" max="14843" width="1.7109375" style="2" customWidth="1"/>
    <col min="14844" max="14844" width="31.85546875" style="2" customWidth="1"/>
    <col min="14845" max="14845" width="8.85546875" style="2" customWidth="1"/>
    <col min="14846" max="14846" width="11.140625" style="2" customWidth="1"/>
    <col min="14847" max="14848" width="9.28515625" style="2" customWidth="1"/>
    <col min="14849" max="14849" width="11.7109375" style="2" customWidth="1"/>
    <col min="14850" max="14850" width="9.28515625" style="2" customWidth="1"/>
    <col min="14851" max="14852" width="9.85546875" style="2" customWidth="1"/>
    <col min="14853" max="15097" width="11.42578125" style="2"/>
    <col min="15098" max="15099" width="1.7109375" style="2" customWidth="1"/>
    <col min="15100" max="15100" width="31.85546875" style="2" customWidth="1"/>
    <col min="15101" max="15101" width="8.85546875" style="2" customWidth="1"/>
    <col min="15102" max="15102" width="11.140625" style="2" customWidth="1"/>
    <col min="15103" max="15104" width="9.28515625" style="2" customWidth="1"/>
    <col min="15105" max="15105" width="11.7109375" style="2" customWidth="1"/>
    <col min="15106" max="15106" width="9.28515625" style="2" customWidth="1"/>
    <col min="15107" max="15108" width="9.85546875" style="2" customWidth="1"/>
    <col min="15109" max="15353" width="11.42578125" style="2"/>
    <col min="15354" max="15355" width="1.7109375" style="2" customWidth="1"/>
    <col min="15356" max="15356" width="31.85546875" style="2" customWidth="1"/>
    <col min="15357" max="15357" width="8.85546875" style="2" customWidth="1"/>
    <col min="15358" max="15358" width="11.140625" style="2" customWidth="1"/>
    <col min="15359" max="15360" width="9.28515625" style="2" customWidth="1"/>
    <col min="15361" max="15361" width="11.7109375" style="2" customWidth="1"/>
    <col min="15362" max="15362" width="9.28515625" style="2" customWidth="1"/>
    <col min="15363" max="15364" width="9.85546875" style="2" customWidth="1"/>
    <col min="15365" max="15609" width="11.42578125" style="2"/>
    <col min="15610" max="15611" width="1.7109375" style="2" customWidth="1"/>
    <col min="15612" max="15612" width="31.85546875" style="2" customWidth="1"/>
    <col min="15613" max="15613" width="8.85546875" style="2" customWidth="1"/>
    <col min="15614" max="15614" width="11.140625" style="2" customWidth="1"/>
    <col min="15615" max="15616" width="9.28515625" style="2" customWidth="1"/>
    <col min="15617" max="15617" width="11.7109375" style="2" customWidth="1"/>
    <col min="15618" max="15618" width="9.28515625" style="2" customWidth="1"/>
    <col min="15619" max="15620" width="9.85546875" style="2" customWidth="1"/>
    <col min="15621" max="15865" width="11.42578125" style="2"/>
    <col min="15866" max="15867" width="1.7109375" style="2" customWidth="1"/>
    <col min="15868" max="15868" width="31.85546875" style="2" customWidth="1"/>
    <col min="15869" max="15869" width="8.85546875" style="2" customWidth="1"/>
    <col min="15870" max="15870" width="11.140625" style="2" customWidth="1"/>
    <col min="15871" max="15872" width="9.28515625" style="2" customWidth="1"/>
    <col min="15873" max="15873" width="11.7109375" style="2" customWidth="1"/>
    <col min="15874" max="15874" width="9.28515625" style="2" customWidth="1"/>
    <col min="15875" max="15876" width="9.85546875" style="2" customWidth="1"/>
    <col min="15877" max="16121" width="11.42578125" style="2"/>
    <col min="16122" max="16123" width="1.7109375" style="2" customWidth="1"/>
    <col min="16124" max="16124" width="31.85546875" style="2" customWidth="1"/>
    <col min="16125" max="16125" width="8.85546875" style="2" customWidth="1"/>
    <col min="16126" max="16126" width="11.140625" style="2" customWidth="1"/>
    <col min="16127" max="16128" width="9.28515625" style="2" customWidth="1"/>
    <col min="16129" max="16129" width="11.7109375" style="2" customWidth="1"/>
    <col min="16130" max="16130" width="9.28515625" style="2" customWidth="1"/>
    <col min="16131" max="16132" width="9.85546875" style="2" customWidth="1"/>
    <col min="16133" max="16384" width="11.42578125" style="2"/>
  </cols>
  <sheetData>
    <row r="1" spans="1:12" ht="22.7" customHeight="1" x14ac:dyDescent="0.25">
      <c r="A1" s="58" t="s">
        <v>513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2" ht="22.7" customHeight="1" x14ac:dyDescent="0.25">
      <c r="A2" s="58" t="s">
        <v>462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2" ht="22.7" customHeight="1" x14ac:dyDescent="0.2">
      <c r="C3" s="3"/>
      <c r="D3" s="3"/>
      <c r="E3" s="3"/>
      <c r="F3" s="3"/>
      <c r="G3" s="3"/>
      <c r="H3" s="3"/>
      <c r="I3" s="3"/>
      <c r="J3" s="3"/>
      <c r="K3" s="3"/>
    </row>
    <row r="4" spans="1:12" s="5" customFormat="1" ht="32.25" customHeight="1" x14ac:dyDescent="0.2">
      <c r="A4" s="63" t="s">
        <v>0</v>
      </c>
      <c r="B4" s="63"/>
      <c r="C4" s="64"/>
      <c r="D4" s="69" t="s">
        <v>1</v>
      </c>
      <c r="E4" s="70"/>
      <c r="F4" s="70"/>
      <c r="G4" s="70"/>
      <c r="H4" s="70"/>
      <c r="I4" s="70"/>
      <c r="J4" s="70"/>
      <c r="K4" s="70"/>
      <c r="L4" s="4"/>
    </row>
    <row r="5" spans="1:12" s="5" customFormat="1" ht="32.25" customHeight="1" x14ac:dyDescent="0.2">
      <c r="A5" s="65"/>
      <c r="B5" s="65"/>
      <c r="C5" s="66"/>
      <c r="D5" s="71" t="s">
        <v>2</v>
      </c>
      <c r="E5" s="61" t="s">
        <v>3</v>
      </c>
      <c r="F5" s="70"/>
      <c r="G5" s="70"/>
      <c r="H5" s="70"/>
      <c r="I5" s="70"/>
      <c r="J5" s="70"/>
      <c r="K5" s="70"/>
      <c r="L5" s="4"/>
    </row>
    <row r="6" spans="1:12" s="5" customFormat="1" ht="22.7" customHeight="1" x14ac:dyDescent="0.2">
      <c r="A6" s="65"/>
      <c r="B6" s="65"/>
      <c r="C6" s="66"/>
      <c r="D6" s="72"/>
      <c r="E6" s="59" t="s">
        <v>4</v>
      </c>
      <c r="F6" s="59" t="s">
        <v>5</v>
      </c>
      <c r="G6" s="59" t="s">
        <v>6</v>
      </c>
      <c r="H6" s="59" t="s">
        <v>7</v>
      </c>
      <c r="I6" s="59" t="s">
        <v>8</v>
      </c>
      <c r="J6" s="59" t="s">
        <v>9</v>
      </c>
      <c r="K6" s="61" t="s">
        <v>10</v>
      </c>
      <c r="L6" s="4"/>
    </row>
    <row r="7" spans="1:12" s="5" customFormat="1" ht="22.7" customHeight="1" x14ac:dyDescent="0.2">
      <c r="A7" s="67"/>
      <c r="B7" s="67"/>
      <c r="C7" s="68"/>
      <c r="D7" s="73"/>
      <c r="E7" s="60"/>
      <c r="F7" s="60"/>
      <c r="G7" s="60"/>
      <c r="H7" s="60"/>
      <c r="I7" s="60"/>
      <c r="J7" s="60"/>
      <c r="K7" s="62"/>
      <c r="L7" s="4"/>
    </row>
    <row r="8" spans="1:12" ht="33" customHeight="1" x14ac:dyDescent="0.25">
      <c r="A8" s="9" t="s">
        <v>11</v>
      </c>
      <c r="B8" s="9"/>
      <c r="C8" s="10"/>
      <c r="D8" s="11">
        <f>SUM(D9+D48+D104+D158+D284+D307+D361+D457+D507+D587+D696)</f>
        <v>56847</v>
      </c>
      <c r="E8" s="11">
        <f t="shared" ref="E8:K8" si="0">SUM(E9,E48,E104,E158,E284,E307,E361,E457,E507,E587,E696)</f>
        <v>5859</v>
      </c>
      <c r="F8" s="11">
        <f t="shared" si="0"/>
        <v>8457</v>
      </c>
      <c r="G8" s="11">
        <f t="shared" si="0"/>
        <v>8558</v>
      </c>
      <c r="H8" s="11">
        <f t="shared" si="0"/>
        <v>8454</v>
      </c>
      <c r="I8" s="11">
        <f t="shared" si="0"/>
        <v>8270</v>
      </c>
      <c r="J8" s="11">
        <f t="shared" si="0"/>
        <v>9360</v>
      </c>
      <c r="K8" s="12">
        <f t="shared" si="0"/>
        <v>7889</v>
      </c>
    </row>
    <row r="9" spans="1:12" s="16" customFormat="1" ht="22.7" customHeight="1" x14ac:dyDescent="0.25">
      <c r="A9" s="13" t="s">
        <v>12</v>
      </c>
      <c r="B9" s="14"/>
      <c r="C9" s="14"/>
      <c r="D9" s="11">
        <f>SUM(D10+D13+D26+D33)</f>
        <v>499</v>
      </c>
      <c r="E9" s="11">
        <f t="shared" ref="E9:K9" si="1">SUM(E10,E13,E26,E33)</f>
        <v>70</v>
      </c>
      <c r="F9" s="11">
        <f t="shared" si="1"/>
        <v>74</v>
      </c>
      <c r="G9" s="11">
        <f t="shared" si="1"/>
        <v>70</v>
      </c>
      <c r="H9" s="11">
        <f t="shared" si="1"/>
        <v>59</v>
      </c>
      <c r="I9" s="11">
        <f t="shared" si="1"/>
        <v>85</v>
      </c>
      <c r="J9" s="11">
        <f t="shared" si="1"/>
        <v>80</v>
      </c>
      <c r="K9" s="12">
        <f t="shared" si="1"/>
        <v>61</v>
      </c>
      <c r="L9" s="15"/>
    </row>
    <row r="10" spans="1:12" ht="22.7" customHeight="1" x14ac:dyDescent="0.25">
      <c r="A10" s="14"/>
      <c r="B10" s="17" t="s">
        <v>12</v>
      </c>
      <c r="C10" s="14"/>
      <c r="D10" s="11">
        <f>SUM(E10:K10)</f>
        <v>28</v>
      </c>
      <c r="E10" s="18">
        <f>SUM(E11,E12)</f>
        <v>4</v>
      </c>
      <c r="F10" s="18">
        <f t="shared" ref="F10:K10" si="2">SUM(F11,F12)</f>
        <v>2</v>
      </c>
      <c r="G10" s="18">
        <f t="shared" si="2"/>
        <v>8</v>
      </c>
      <c r="H10" s="18">
        <f t="shared" si="2"/>
        <v>1</v>
      </c>
      <c r="I10" s="18">
        <f t="shared" si="2"/>
        <v>8</v>
      </c>
      <c r="J10" s="18">
        <f t="shared" si="2"/>
        <v>2</v>
      </c>
      <c r="K10" s="36">
        <f t="shared" si="2"/>
        <v>3</v>
      </c>
    </row>
    <row r="11" spans="1:12" ht="22.7" customHeight="1" x14ac:dyDescent="0.2">
      <c r="C11" s="1" t="s">
        <v>12</v>
      </c>
      <c r="D11" s="20">
        <f t="shared" ref="D11:D28" si="3">SUM(E11:K11)</f>
        <v>23</v>
      </c>
      <c r="E11" s="21">
        <v>3</v>
      </c>
      <c r="F11" s="21">
        <v>2</v>
      </c>
      <c r="G11" s="21">
        <v>6</v>
      </c>
      <c r="H11" s="21">
        <v>1</v>
      </c>
      <c r="I11" s="22">
        <v>7</v>
      </c>
      <c r="J11" s="21">
        <v>2</v>
      </c>
      <c r="K11" s="23">
        <v>2</v>
      </c>
    </row>
    <row r="12" spans="1:12" ht="22.7" customHeight="1" x14ac:dyDescent="0.2">
      <c r="C12" s="1" t="s">
        <v>13</v>
      </c>
      <c r="D12" s="20">
        <f t="shared" si="3"/>
        <v>5</v>
      </c>
      <c r="E12" s="22">
        <v>1</v>
      </c>
      <c r="F12" s="22" t="s">
        <v>514</v>
      </c>
      <c r="G12" s="22">
        <v>2</v>
      </c>
      <c r="H12" s="22" t="s">
        <v>514</v>
      </c>
      <c r="I12" s="22">
        <v>1</v>
      </c>
      <c r="J12" s="22" t="s">
        <v>514</v>
      </c>
      <c r="K12" s="23">
        <v>1</v>
      </c>
    </row>
    <row r="13" spans="1:12" ht="22.7" customHeight="1" x14ac:dyDescent="0.25">
      <c r="A13" s="14"/>
      <c r="B13" s="17" t="s">
        <v>14</v>
      </c>
      <c r="C13" s="14"/>
      <c r="D13" s="11">
        <f>SUM(E13:K13)</f>
        <v>324</v>
      </c>
      <c r="E13" s="18">
        <f t="shared" ref="E13:K13" si="4">SUM(E14:E25)</f>
        <v>43</v>
      </c>
      <c r="F13" s="18">
        <f t="shared" si="4"/>
        <v>52</v>
      </c>
      <c r="G13" s="18">
        <f t="shared" si="4"/>
        <v>42</v>
      </c>
      <c r="H13" s="18">
        <f t="shared" si="4"/>
        <v>39</v>
      </c>
      <c r="I13" s="11">
        <f t="shared" si="4"/>
        <v>57</v>
      </c>
      <c r="J13" s="11">
        <f t="shared" si="4"/>
        <v>47</v>
      </c>
      <c r="K13" s="19">
        <f t="shared" si="4"/>
        <v>44</v>
      </c>
    </row>
    <row r="14" spans="1:12" ht="22.7" customHeight="1" x14ac:dyDescent="0.2">
      <c r="C14" s="1" t="s">
        <v>15</v>
      </c>
      <c r="D14" s="20">
        <f t="shared" si="3"/>
        <v>143</v>
      </c>
      <c r="E14" s="21">
        <v>21</v>
      </c>
      <c r="F14" s="21">
        <v>22</v>
      </c>
      <c r="G14" s="21">
        <v>17</v>
      </c>
      <c r="H14" s="21">
        <v>21</v>
      </c>
      <c r="I14" s="21">
        <v>20</v>
      </c>
      <c r="J14" s="21">
        <v>23</v>
      </c>
      <c r="K14" s="23">
        <v>19</v>
      </c>
    </row>
    <row r="15" spans="1:12" ht="22.7" customHeight="1" x14ac:dyDescent="0.2">
      <c r="C15" s="1" t="s">
        <v>17</v>
      </c>
      <c r="D15" s="20">
        <f t="shared" si="3"/>
        <v>29</v>
      </c>
      <c r="E15" s="21">
        <v>4</v>
      </c>
      <c r="F15" s="21">
        <v>4</v>
      </c>
      <c r="G15" s="21">
        <v>4</v>
      </c>
      <c r="H15" s="21">
        <v>5</v>
      </c>
      <c r="I15" s="21">
        <v>5</v>
      </c>
      <c r="J15" s="21">
        <v>2</v>
      </c>
      <c r="K15" s="23">
        <v>5</v>
      </c>
    </row>
    <row r="16" spans="1:12" ht="22.7" customHeight="1" x14ac:dyDescent="0.2">
      <c r="C16" s="1" t="s">
        <v>532</v>
      </c>
      <c r="D16" s="20">
        <f t="shared" si="3"/>
        <v>3</v>
      </c>
      <c r="E16" s="21">
        <v>1</v>
      </c>
      <c r="F16" s="22" t="s">
        <v>514</v>
      </c>
      <c r="G16" s="22" t="s">
        <v>514</v>
      </c>
      <c r="H16" s="22" t="s">
        <v>514</v>
      </c>
      <c r="I16" s="21">
        <v>2</v>
      </c>
      <c r="J16" s="22" t="s">
        <v>514</v>
      </c>
      <c r="K16" s="25" t="s">
        <v>514</v>
      </c>
    </row>
    <row r="17" spans="1:11" ht="22.7" customHeight="1" x14ac:dyDescent="0.2">
      <c r="C17" s="1" t="s">
        <v>18</v>
      </c>
      <c r="D17" s="20">
        <f t="shared" si="3"/>
        <v>72</v>
      </c>
      <c r="E17" s="21">
        <v>6</v>
      </c>
      <c r="F17" s="21">
        <v>11</v>
      </c>
      <c r="G17" s="21">
        <v>13</v>
      </c>
      <c r="H17" s="21">
        <v>6</v>
      </c>
      <c r="I17" s="21">
        <v>16</v>
      </c>
      <c r="J17" s="21">
        <v>11</v>
      </c>
      <c r="K17" s="23">
        <v>9</v>
      </c>
    </row>
    <row r="18" spans="1:11" ht="22.7" customHeight="1" x14ac:dyDescent="0.2">
      <c r="C18" s="1" t="s">
        <v>19</v>
      </c>
      <c r="D18" s="20">
        <f t="shared" si="3"/>
        <v>12</v>
      </c>
      <c r="E18" s="21">
        <v>1</v>
      </c>
      <c r="F18" s="22">
        <v>1</v>
      </c>
      <c r="G18" s="22" t="s">
        <v>514</v>
      </c>
      <c r="H18" s="22">
        <v>2</v>
      </c>
      <c r="I18" s="22">
        <v>4</v>
      </c>
      <c r="J18" s="21">
        <v>3</v>
      </c>
      <c r="K18" s="23">
        <v>1</v>
      </c>
    </row>
    <row r="19" spans="1:11" ht="22.7" customHeight="1" x14ac:dyDescent="0.2">
      <c r="C19" s="1" t="s">
        <v>20</v>
      </c>
      <c r="D19" s="20">
        <f t="shared" si="3"/>
        <v>18</v>
      </c>
      <c r="E19" s="21">
        <v>4</v>
      </c>
      <c r="F19" s="22">
        <v>5</v>
      </c>
      <c r="G19" s="21">
        <v>3</v>
      </c>
      <c r="H19" s="21">
        <v>2</v>
      </c>
      <c r="I19" s="22">
        <v>1</v>
      </c>
      <c r="J19" s="21">
        <v>1</v>
      </c>
      <c r="K19" s="25">
        <v>2</v>
      </c>
    </row>
    <row r="20" spans="1:11" ht="22.7" customHeight="1" x14ac:dyDescent="0.2">
      <c r="C20" s="1" t="s">
        <v>21</v>
      </c>
      <c r="D20" s="20">
        <f t="shared" si="3"/>
        <v>2</v>
      </c>
      <c r="E20" s="22" t="s">
        <v>514</v>
      </c>
      <c r="F20" s="22">
        <v>1</v>
      </c>
      <c r="G20" s="22" t="s">
        <v>514</v>
      </c>
      <c r="H20" s="22" t="s">
        <v>514</v>
      </c>
      <c r="I20" s="22" t="s">
        <v>514</v>
      </c>
      <c r="J20" s="22">
        <v>1</v>
      </c>
      <c r="K20" s="25" t="s">
        <v>514</v>
      </c>
    </row>
    <row r="21" spans="1:11" ht="22.7" customHeight="1" x14ac:dyDescent="0.2">
      <c r="C21" s="1" t="s">
        <v>495</v>
      </c>
      <c r="D21" s="20">
        <f t="shared" si="3"/>
        <v>1</v>
      </c>
      <c r="E21" s="22" t="s">
        <v>514</v>
      </c>
      <c r="F21" s="22" t="s">
        <v>514</v>
      </c>
      <c r="G21" s="22" t="s">
        <v>514</v>
      </c>
      <c r="H21" s="22">
        <v>1</v>
      </c>
      <c r="I21" s="22" t="s">
        <v>514</v>
      </c>
      <c r="J21" s="22" t="s">
        <v>514</v>
      </c>
      <c r="K21" s="25" t="s">
        <v>514</v>
      </c>
    </row>
    <row r="22" spans="1:11" ht="22.7" customHeight="1" x14ac:dyDescent="0.2">
      <c r="C22" s="1" t="s">
        <v>496</v>
      </c>
      <c r="D22" s="20">
        <f t="shared" si="3"/>
        <v>7</v>
      </c>
      <c r="E22" s="22">
        <v>1</v>
      </c>
      <c r="F22" s="22">
        <v>1</v>
      </c>
      <c r="G22" s="22">
        <v>2</v>
      </c>
      <c r="H22" s="22" t="s">
        <v>514</v>
      </c>
      <c r="I22" s="22" t="s">
        <v>514</v>
      </c>
      <c r="J22" s="22">
        <v>1</v>
      </c>
      <c r="K22" s="23">
        <v>2</v>
      </c>
    </row>
    <row r="23" spans="1:11" ht="22.7" customHeight="1" x14ac:dyDescent="0.2">
      <c r="C23" s="1" t="s">
        <v>497</v>
      </c>
      <c r="D23" s="20">
        <f t="shared" si="3"/>
        <v>21</v>
      </c>
      <c r="E23" s="22">
        <v>3</v>
      </c>
      <c r="F23" s="22">
        <v>5</v>
      </c>
      <c r="G23" s="22">
        <v>2</v>
      </c>
      <c r="H23" s="22">
        <v>1</v>
      </c>
      <c r="I23" s="22">
        <v>5</v>
      </c>
      <c r="J23" s="22">
        <v>1</v>
      </c>
      <c r="K23" s="23">
        <v>4</v>
      </c>
    </row>
    <row r="24" spans="1:11" ht="22.7" customHeight="1" x14ac:dyDescent="0.2">
      <c r="C24" s="1" t="s">
        <v>498</v>
      </c>
      <c r="D24" s="20">
        <f t="shared" si="3"/>
        <v>7</v>
      </c>
      <c r="E24" s="22">
        <v>1</v>
      </c>
      <c r="F24" s="22">
        <v>1</v>
      </c>
      <c r="G24" s="22">
        <v>1</v>
      </c>
      <c r="H24" s="22" t="s">
        <v>514</v>
      </c>
      <c r="I24" s="22">
        <v>2</v>
      </c>
      <c r="J24" s="22">
        <v>1</v>
      </c>
      <c r="K24" s="23">
        <v>1</v>
      </c>
    </row>
    <row r="25" spans="1:11" ht="22.7" customHeight="1" x14ac:dyDescent="0.2">
      <c r="C25" s="1" t="s">
        <v>499</v>
      </c>
      <c r="D25" s="20">
        <f t="shared" si="3"/>
        <v>9</v>
      </c>
      <c r="E25" s="22">
        <v>1</v>
      </c>
      <c r="F25" s="22">
        <v>1</v>
      </c>
      <c r="G25" s="22" t="s">
        <v>514</v>
      </c>
      <c r="H25" s="22">
        <v>1</v>
      </c>
      <c r="I25" s="22">
        <v>2</v>
      </c>
      <c r="J25" s="22">
        <v>3</v>
      </c>
      <c r="K25" s="23">
        <v>1</v>
      </c>
    </row>
    <row r="26" spans="1:11" ht="22.7" customHeight="1" x14ac:dyDescent="0.25">
      <c r="A26" s="14"/>
      <c r="B26" s="17" t="s">
        <v>24</v>
      </c>
      <c r="C26" s="14"/>
      <c r="D26" s="11">
        <f>SUM(E26:K26)</f>
        <v>72</v>
      </c>
      <c r="E26" s="18">
        <f t="shared" ref="E26:K26" si="5">SUM(E27:E32)</f>
        <v>14</v>
      </c>
      <c r="F26" s="18">
        <f t="shared" si="5"/>
        <v>9</v>
      </c>
      <c r="G26" s="18">
        <f t="shared" si="5"/>
        <v>7</v>
      </c>
      <c r="H26" s="18">
        <f t="shared" si="5"/>
        <v>6</v>
      </c>
      <c r="I26" s="11">
        <f t="shared" si="5"/>
        <v>11</v>
      </c>
      <c r="J26" s="11">
        <f t="shared" si="5"/>
        <v>16</v>
      </c>
      <c r="K26" s="19">
        <f t="shared" si="5"/>
        <v>9</v>
      </c>
    </row>
    <row r="27" spans="1:11" ht="22.7" customHeight="1" x14ac:dyDescent="0.2">
      <c r="C27" s="1" t="s">
        <v>25</v>
      </c>
      <c r="D27" s="20">
        <f t="shared" si="3"/>
        <v>11</v>
      </c>
      <c r="E27" s="22">
        <v>2</v>
      </c>
      <c r="F27" s="21">
        <v>1</v>
      </c>
      <c r="G27" s="22" t="s">
        <v>514</v>
      </c>
      <c r="H27" s="21">
        <v>1</v>
      </c>
      <c r="I27" s="21">
        <v>3</v>
      </c>
      <c r="J27" s="21">
        <v>1</v>
      </c>
      <c r="K27" s="23">
        <v>3</v>
      </c>
    </row>
    <row r="28" spans="1:11" ht="22.7" customHeight="1" x14ac:dyDescent="0.2">
      <c r="C28" s="1" t="s">
        <v>26</v>
      </c>
      <c r="D28" s="20">
        <f t="shared" si="3"/>
        <v>10</v>
      </c>
      <c r="E28" s="22" t="s">
        <v>514</v>
      </c>
      <c r="F28" s="22">
        <v>1</v>
      </c>
      <c r="G28" s="21">
        <v>1</v>
      </c>
      <c r="H28" s="21">
        <v>2</v>
      </c>
      <c r="I28" s="22" t="s">
        <v>514</v>
      </c>
      <c r="J28" s="21">
        <v>5</v>
      </c>
      <c r="K28" s="23">
        <v>1</v>
      </c>
    </row>
    <row r="29" spans="1:11" ht="22.7" customHeight="1" x14ac:dyDescent="0.2">
      <c r="C29" s="1" t="s">
        <v>27</v>
      </c>
      <c r="D29" s="20">
        <f>SUM(E29:K29)</f>
        <v>9</v>
      </c>
      <c r="E29" s="22">
        <v>2</v>
      </c>
      <c r="F29" s="21">
        <v>3</v>
      </c>
      <c r="G29" s="21">
        <v>1</v>
      </c>
      <c r="H29" s="21">
        <v>1</v>
      </c>
      <c r="I29" s="21">
        <v>1</v>
      </c>
      <c r="J29" s="21">
        <v>1</v>
      </c>
      <c r="K29" s="25" t="s">
        <v>514</v>
      </c>
    </row>
    <row r="30" spans="1:11" ht="22.7" customHeight="1" x14ac:dyDescent="0.2">
      <c r="C30" s="1" t="s">
        <v>28</v>
      </c>
      <c r="D30" s="20">
        <f>SUM(E30:K30)</f>
        <v>16</v>
      </c>
      <c r="E30" s="21">
        <v>5</v>
      </c>
      <c r="F30" s="21">
        <v>1</v>
      </c>
      <c r="G30" s="21">
        <v>1</v>
      </c>
      <c r="H30" s="21">
        <v>1</v>
      </c>
      <c r="I30" s="21">
        <v>2</v>
      </c>
      <c r="J30" s="21">
        <v>4</v>
      </c>
      <c r="K30" s="23">
        <v>2</v>
      </c>
    </row>
    <row r="31" spans="1:11" ht="22.7" customHeight="1" x14ac:dyDescent="0.2">
      <c r="C31" s="1" t="s">
        <v>29</v>
      </c>
      <c r="D31" s="20">
        <f>SUM(E31:K31)</f>
        <v>14</v>
      </c>
      <c r="E31" s="21">
        <v>2</v>
      </c>
      <c r="F31" s="21">
        <v>3</v>
      </c>
      <c r="G31" s="21">
        <v>2</v>
      </c>
      <c r="H31" s="22" t="s">
        <v>514</v>
      </c>
      <c r="I31" s="21">
        <v>2</v>
      </c>
      <c r="J31" s="21">
        <v>3</v>
      </c>
      <c r="K31" s="23">
        <v>2</v>
      </c>
    </row>
    <row r="32" spans="1:11" ht="22.7" customHeight="1" x14ac:dyDescent="0.2">
      <c r="C32" s="1" t="s">
        <v>30</v>
      </c>
      <c r="D32" s="20">
        <f>SUM(E32:K32)</f>
        <v>12</v>
      </c>
      <c r="E32" s="22">
        <v>3</v>
      </c>
      <c r="F32" s="22" t="s">
        <v>514</v>
      </c>
      <c r="G32" s="21">
        <v>2</v>
      </c>
      <c r="H32" s="22">
        <v>1</v>
      </c>
      <c r="I32" s="22">
        <v>3</v>
      </c>
      <c r="J32" s="21">
        <v>2</v>
      </c>
      <c r="K32" s="23">
        <v>1</v>
      </c>
    </row>
    <row r="33" spans="1:12" ht="22.7" customHeight="1" x14ac:dyDescent="0.25">
      <c r="B33" s="17" t="s">
        <v>16</v>
      </c>
      <c r="C33" s="14"/>
      <c r="D33" s="11">
        <f>SUM(E33:K33)</f>
        <v>75</v>
      </c>
      <c r="E33" s="18">
        <f t="shared" ref="E33:K33" si="6">SUM(E34:E47)</f>
        <v>9</v>
      </c>
      <c r="F33" s="18">
        <f t="shared" si="6"/>
        <v>11</v>
      </c>
      <c r="G33" s="18">
        <f t="shared" si="6"/>
        <v>13</v>
      </c>
      <c r="H33" s="18">
        <f t="shared" si="6"/>
        <v>13</v>
      </c>
      <c r="I33" s="11">
        <f t="shared" si="6"/>
        <v>9</v>
      </c>
      <c r="J33" s="11">
        <f t="shared" si="6"/>
        <v>15</v>
      </c>
      <c r="K33" s="19">
        <f t="shared" si="6"/>
        <v>5</v>
      </c>
    </row>
    <row r="34" spans="1:12" ht="22.7" customHeight="1" x14ac:dyDescent="0.2">
      <c r="C34" s="2" t="s">
        <v>500</v>
      </c>
      <c r="D34" s="20">
        <f t="shared" ref="D34:D35" si="7">SUM(E34:K34)</f>
        <v>12</v>
      </c>
      <c r="E34" s="22" t="s">
        <v>514</v>
      </c>
      <c r="F34" s="21">
        <v>3</v>
      </c>
      <c r="G34" s="21">
        <v>2</v>
      </c>
      <c r="H34" s="21">
        <v>2</v>
      </c>
      <c r="I34" s="21">
        <v>1</v>
      </c>
      <c r="J34" s="21">
        <v>3</v>
      </c>
      <c r="K34" s="23">
        <v>1</v>
      </c>
    </row>
    <row r="35" spans="1:12" ht="22.7" customHeight="1" x14ac:dyDescent="0.2">
      <c r="C35" s="2" t="s">
        <v>533</v>
      </c>
      <c r="D35" s="20">
        <f t="shared" si="7"/>
        <v>1</v>
      </c>
      <c r="E35" s="22" t="s">
        <v>514</v>
      </c>
      <c r="F35" s="22" t="s">
        <v>514</v>
      </c>
      <c r="G35" s="22" t="s">
        <v>514</v>
      </c>
      <c r="H35" s="21">
        <v>1</v>
      </c>
      <c r="I35" s="22" t="s">
        <v>514</v>
      </c>
      <c r="J35" s="22" t="s">
        <v>514</v>
      </c>
      <c r="K35" s="25" t="s">
        <v>514</v>
      </c>
    </row>
    <row r="36" spans="1:12" ht="22.7" customHeight="1" x14ac:dyDescent="0.2">
      <c r="C36" s="2" t="s">
        <v>534</v>
      </c>
      <c r="D36" s="20">
        <f>SUM(E36:K36)</f>
        <v>28</v>
      </c>
      <c r="E36" s="22">
        <v>3</v>
      </c>
      <c r="F36" s="21">
        <v>4</v>
      </c>
      <c r="G36" s="21">
        <v>4</v>
      </c>
      <c r="H36" s="21">
        <v>6</v>
      </c>
      <c r="I36" s="21">
        <v>3</v>
      </c>
      <c r="J36" s="21">
        <v>5</v>
      </c>
      <c r="K36" s="26">
        <v>3</v>
      </c>
    </row>
    <row r="37" spans="1:12" ht="22.7" customHeight="1" x14ac:dyDescent="0.2">
      <c r="C37" s="2" t="s">
        <v>22</v>
      </c>
      <c r="D37" s="20">
        <f>SUM(E37:K37)</f>
        <v>3</v>
      </c>
      <c r="E37" s="21">
        <v>1</v>
      </c>
      <c r="F37" s="22" t="s">
        <v>514</v>
      </c>
      <c r="G37" s="21">
        <v>1</v>
      </c>
      <c r="H37" s="21">
        <v>1</v>
      </c>
      <c r="I37" s="22" t="s">
        <v>514</v>
      </c>
      <c r="J37" s="22" t="s">
        <v>514</v>
      </c>
      <c r="K37" s="25" t="s">
        <v>514</v>
      </c>
    </row>
    <row r="38" spans="1:12" ht="22.7" customHeight="1" x14ac:dyDescent="0.25">
      <c r="A38" s="58" t="s">
        <v>513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2" ht="22.7" customHeight="1" x14ac:dyDescent="0.25">
      <c r="A39" s="58" t="s">
        <v>462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</row>
    <row r="40" spans="1:12" ht="22.7" customHeight="1" x14ac:dyDescent="0.2">
      <c r="C40" s="3"/>
      <c r="D40" s="3"/>
      <c r="E40" s="3"/>
      <c r="F40" s="3"/>
      <c r="G40" s="3"/>
      <c r="H40" s="3"/>
      <c r="I40" s="3"/>
      <c r="J40" s="3"/>
      <c r="K40" s="3"/>
    </row>
    <row r="41" spans="1:12" s="5" customFormat="1" ht="32.25" customHeight="1" x14ac:dyDescent="0.2">
      <c r="A41" s="63" t="s">
        <v>0</v>
      </c>
      <c r="B41" s="63"/>
      <c r="C41" s="64"/>
      <c r="D41" s="69" t="s">
        <v>1</v>
      </c>
      <c r="E41" s="70"/>
      <c r="F41" s="70"/>
      <c r="G41" s="70"/>
      <c r="H41" s="70"/>
      <c r="I41" s="70"/>
      <c r="J41" s="70"/>
      <c r="K41" s="70"/>
      <c r="L41" s="4"/>
    </row>
    <row r="42" spans="1:12" s="5" customFormat="1" ht="32.25" customHeight="1" x14ac:dyDescent="0.2">
      <c r="A42" s="65"/>
      <c r="B42" s="65"/>
      <c r="C42" s="66"/>
      <c r="D42" s="71" t="s">
        <v>2</v>
      </c>
      <c r="E42" s="61" t="s">
        <v>3</v>
      </c>
      <c r="F42" s="70"/>
      <c r="G42" s="70"/>
      <c r="H42" s="70"/>
      <c r="I42" s="70"/>
      <c r="J42" s="70"/>
      <c r="K42" s="70"/>
      <c r="L42" s="4"/>
    </row>
    <row r="43" spans="1:12" s="5" customFormat="1" ht="22.7" customHeight="1" x14ac:dyDescent="0.2">
      <c r="A43" s="65"/>
      <c r="B43" s="65"/>
      <c r="C43" s="66"/>
      <c r="D43" s="72"/>
      <c r="E43" s="59" t="s">
        <v>4</v>
      </c>
      <c r="F43" s="59" t="s">
        <v>5</v>
      </c>
      <c r="G43" s="59" t="s">
        <v>6</v>
      </c>
      <c r="H43" s="59" t="s">
        <v>7</v>
      </c>
      <c r="I43" s="59" t="s">
        <v>8</v>
      </c>
      <c r="J43" s="59" t="s">
        <v>9</v>
      </c>
      <c r="K43" s="61" t="s">
        <v>10</v>
      </c>
      <c r="L43" s="4"/>
    </row>
    <row r="44" spans="1:12" s="5" customFormat="1" ht="22.7" customHeight="1" x14ac:dyDescent="0.2">
      <c r="A44" s="67"/>
      <c r="B44" s="67"/>
      <c r="C44" s="68"/>
      <c r="D44" s="73"/>
      <c r="E44" s="60"/>
      <c r="F44" s="60"/>
      <c r="G44" s="60"/>
      <c r="H44" s="60"/>
      <c r="I44" s="60"/>
      <c r="J44" s="60"/>
      <c r="K44" s="62"/>
      <c r="L44" s="4"/>
    </row>
    <row r="45" spans="1:12" ht="33" customHeight="1" x14ac:dyDescent="0.25">
      <c r="B45" s="31" t="s">
        <v>515</v>
      </c>
      <c r="C45" s="6"/>
      <c r="D45" s="7"/>
      <c r="E45" s="7"/>
      <c r="F45" s="7"/>
      <c r="G45" s="7"/>
      <c r="H45" s="7"/>
      <c r="I45" s="7"/>
      <c r="J45" s="7"/>
      <c r="K45" s="8"/>
    </row>
    <row r="46" spans="1:12" ht="22.7" customHeight="1" x14ac:dyDescent="0.2">
      <c r="C46" s="2" t="s">
        <v>23</v>
      </c>
      <c r="D46" s="20">
        <f>SUM(E46:K46)</f>
        <v>30</v>
      </c>
      <c r="E46" s="21">
        <v>5</v>
      </c>
      <c r="F46" s="21">
        <v>4</v>
      </c>
      <c r="G46" s="21">
        <v>6</v>
      </c>
      <c r="H46" s="21">
        <v>2</v>
      </c>
      <c r="I46" s="21">
        <v>5</v>
      </c>
      <c r="J46" s="21">
        <v>7</v>
      </c>
      <c r="K46" s="23">
        <v>1</v>
      </c>
    </row>
    <row r="47" spans="1:12" ht="22.7" customHeight="1" x14ac:dyDescent="0.2">
      <c r="C47" s="2" t="s">
        <v>501</v>
      </c>
      <c r="D47" s="20">
        <f>SUM(E47:K47)</f>
        <v>1</v>
      </c>
      <c r="E47" s="22" t="s">
        <v>514</v>
      </c>
      <c r="F47" s="22" t="s">
        <v>514</v>
      </c>
      <c r="G47" s="22" t="s">
        <v>514</v>
      </c>
      <c r="H47" s="22">
        <v>1</v>
      </c>
      <c r="I47" s="22" t="s">
        <v>514</v>
      </c>
      <c r="J47" s="22" t="s">
        <v>514</v>
      </c>
      <c r="K47" s="25" t="s">
        <v>514</v>
      </c>
    </row>
    <row r="48" spans="1:12" s="29" customFormat="1" ht="22.7" customHeight="1" x14ac:dyDescent="0.25">
      <c r="A48" s="27" t="s">
        <v>31</v>
      </c>
      <c r="B48" s="17"/>
      <c r="C48" s="14"/>
      <c r="D48" s="11">
        <f>SUM(D49+D55+D66+D73+D88+D93)</f>
        <v>1738</v>
      </c>
      <c r="E48" s="18">
        <f t="shared" ref="E48:K48" si="8">SUM(E49,E55,E66,E73,E88,E93)</f>
        <v>266</v>
      </c>
      <c r="F48" s="18">
        <f t="shared" si="8"/>
        <v>240</v>
      </c>
      <c r="G48" s="18">
        <f t="shared" si="8"/>
        <v>220</v>
      </c>
      <c r="H48" s="18">
        <f t="shared" si="8"/>
        <v>233</v>
      </c>
      <c r="I48" s="11">
        <f t="shared" si="8"/>
        <v>215</v>
      </c>
      <c r="J48" s="11">
        <f t="shared" si="8"/>
        <v>287</v>
      </c>
      <c r="K48" s="19">
        <f t="shared" si="8"/>
        <v>277</v>
      </c>
      <c r="L48" s="28"/>
    </row>
    <row r="49" spans="1:11" ht="22.7" customHeight="1" x14ac:dyDescent="0.25">
      <c r="A49" s="14"/>
      <c r="B49" s="17" t="s">
        <v>32</v>
      </c>
      <c r="C49" s="14"/>
      <c r="D49" s="11">
        <f t="shared" ref="D49:D54" si="9">SUM(E49:K49)</f>
        <v>408</v>
      </c>
      <c r="E49" s="18">
        <f t="shared" ref="E49:K49" si="10">SUM(E50:E54)</f>
        <v>46</v>
      </c>
      <c r="F49" s="18">
        <f t="shared" si="10"/>
        <v>69</v>
      </c>
      <c r="G49" s="18">
        <f t="shared" si="10"/>
        <v>52</v>
      </c>
      <c r="H49" s="18">
        <f t="shared" si="10"/>
        <v>57</v>
      </c>
      <c r="I49" s="11">
        <f t="shared" si="10"/>
        <v>49</v>
      </c>
      <c r="J49" s="11">
        <f t="shared" si="10"/>
        <v>75</v>
      </c>
      <c r="K49" s="19">
        <f t="shared" si="10"/>
        <v>60</v>
      </c>
    </row>
    <row r="50" spans="1:11" ht="22.7" customHeight="1" x14ac:dyDescent="0.2">
      <c r="C50" s="1" t="s">
        <v>33</v>
      </c>
      <c r="D50" s="20">
        <f t="shared" si="9"/>
        <v>271</v>
      </c>
      <c r="E50" s="21">
        <v>28</v>
      </c>
      <c r="F50" s="21">
        <v>48</v>
      </c>
      <c r="G50" s="21">
        <v>34</v>
      </c>
      <c r="H50" s="21">
        <v>44</v>
      </c>
      <c r="I50" s="21">
        <v>35</v>
      </c>
      <c r="J50" s="21">
        <v>48</v>
      </c>
      <c r="K50" s="23">
        <v>34</v>
      </c>
    </row>
    <row r="51" spans="1:11" ht="22.7" customHeight="1" x14ac:dyDescent="0.2">
      <c r="C51" s="1" t="s">
        <v>34</v>
      </c>
      <c r="D51" s="20">
        <f t="shared" si="9"/>
        <v>13</v>
      </c>
      <c r="E51" s="21">
        <v>3</v>
      </c>
      <c r="F51" s="22">
        <v>2</v>
      </c>
      <c r="G51" s="21">
        <v>1</v>
      </c>
      <c r="H51" s="22" t="s">
        <v>514</v>
      </c>
      <c r="I51" s="22">
        <v>2</v>
      </c>
      <c r="J51" s="21">
        <v>3</v>
      </c>
      <c r="K51" s="23">
        <v>2</v>
      </c>
    </row>
    <row r="52" spans="1:11" ht="22.7" customHeight="1" x14ac:dyDescent="0.2">
      <c r="C52" s="1" t="s">
        <v>35</v>
      </c>
      <c r="D52" s="20">
        <f t="shared" si="9"/>
        <v>75</v>
      </c>
      <c r="E52" s="21">
        <v>7</v>
      </c>
      <c r="F52" s="21">
        <v>10</v>
      </c>
      <c r="G52" s="21">
        <v>9</v>
      </c>
      <c r="H52" s="21">
        <v>9</v>
      </c>
      <c r="I52" s="22">
        <v>7</v>
      </c>
      <c r="J52" s="21">
        <v>18</v>
      </c>
      <c r="K52" s="23">
        <v>15</v>
      </c>
    </row>
    <row r="53" spans="1:11" ht="22.7" customHeight="1" x14ac:dyDescent="0.2">
      <c r="C53" s="1" t="s">
        <v>36</v>
      </c>
      <c r="D53" s="20">
        <f t="shared" si="9"/>
        <v>30</v>
      </c>
      <c r="E53" s="21">
        <v>5</v>
      </c>
      <c r="F53" s="21">
        <v>4</v>
      </c>
      <c r="G53" s="21">
        <v>5</v>
      </c>
      <c r="H53" s="21">
        <v>2</v>
      </c>
      <c r="I53" s="21">
        <v>4</v>
      </c>
      <c r="J53" s="21">
        <v>4</v>
      </c>
      <c r="K53" s="23">
        <v>6</v>
      </c>
    </row>
    <row r="54" spans="1:11" ht="22.7" customHeight="1" x14ac:dyDescent="0.2">
      <c r="C54" s="1" t="s">
        <v>37</v>
      </c>
      <c r="D54" s="20">
        <f t="shared" si="9"/>
        <v>19</v>
      </c>
      <c r="E54" s="21">
        <v>3</v>
      </c>
      <c r="F54" s="21">
        <v>5</v>
      </c>
      <c r="G54" s="21">
        <v>3</v>
      </c>
      <c r="H54" s="22">
        <v>2</v>
      </c>
      <c r="I54" s="21">
        <v>1</v>
      </c>
      <c r="J54" s="21">
        <v>2</v>
      </c>
      <c r="K54" s="23">
        <v>3</v>
      </c>
    </row>
    <row r="55" spans="1:11" ht="22.7" customHeight="1" x14ac:dyDescent="0.25">
      <c r="A55" s="14"/>
      <c r="B55" s="17" t="s">
        <v>38</v>
      </c>
      <c r="C55" s="14"/>
      <c r="D55" s="11">
        <f t="shared" ref="D55:D60" si="11">SUM(E55:K55)</f>
        <v>338</v>
      </c>
      <c r="E55" s="18">
        <f t="shared" ref="E55:K55" si="12">SUM(E56:E65)</f>
        <v>72</v>
      </c>
      <c r="F55" s="18">
        <f t="shared" si="12"/>
        <v>50</v>
      </c>
      <c r="G55" s="18">
        <f t="shared" si="12"/>
        <v>41</v>
      </c>
      <c r="H55" s="18">
        <f t="shared" si="12"/>
        <v>28</v>
      </c>
      <c r="I55" s="11">
        <f t="shared" si="12"/>
        <v>37</v>
      </c>
      <c r="J55" s="11">
        <f t="shared" si="12"/>
        <v>44</v>
      </c>
      <c r="K55" s="19">
        <f t="shared" si="12"/>
        <v>66</v>
      </c>
    </row>
    <row r="56" spans="1:11" ht="22.7" customHeight="1" x14ac:dyDescent="0.2">
      <c r="C56" s="1" t="s">
        <v>39</v>
      </c>
      <c r="D56" s="20">
        <f t="shared" si="11"/>
        <v>83</v>
      </c>
      <c r="E56" s="30">
        <v>17</v>
      </c>
      <c r="F56" s="30">
        <v>12</v>
      </c>
      <c r="G56" s="30">
        <v>10</v>
      </c>
      <c r="H56" s="30">
        <v>9</v>
      </c>
      <c r="I56" s="21">
        <v>11</v>
      </c>
      <c r="J56" s="21">
        <v>11</v>
      </c>
      <c r="K56" s="23">
        <v>13</v>
      </c>
    </row>
    <row r="57" spans="1:11" ht="22.7" customHeight="1" x14ac:dyDescent="0.2">
      <c r="C57" s="1" t="s">
        <v>40</v>
      </c>
      <c r="D57" s="20">
        <f t="shared" si="11"/>
        <v>1</v>
      </c>
      <c r="E57" s="22" t="s">
        <v>514</v>
      </c>
      <c r="F57" s="22">
        <v>1</v>
      </c>
      <c r="G57" s="22" t="s">
        <v>514</v>
      </c>
      <c r="H57" s="22" t="s">
        <v>514</v>
      </c>
      <c r="I57" s="22" t="s">
        <v>514</v>
      </c>
      <c r="J57" s="22" t="s">
        <v>514</v>
      </c>
      <c r="K57" s="25" t="s">
        <v>514</v>
      </c>
    </row>
    <row r="58" spans="1:11" ht="22.7" customHeight="1" x14ac:dyDescent="0.2">
      <c r="C58" s="1" t="s">
        <v>41</v>
      </c>
      <c r="D58" s="20">
        <f t="shared" si="11"/>
        <v>36</v>
      </c>
      <c r="E58" s="30">
        <v>6</v>
      </c>
      <c r="F58" s="30">
        <v>4</v>
      </c>
      <c r="G58" s="30">
        <v>7</v>
      </c>
      <c r="H58" s="30">
        <v>4</v>
      </c>
      <c r="I58" s="22">
        <v>3</v>
      </c>
      <c r="J58" s="21">
        <v>3</v>
      </c>
      <c r="K58" s="23">
        <v>9</v>
      </c>
    </row>
    <row r="59" spans="1:11" ht="22.7" customHeight="1" x14ac:dyDescent="0.2">
      <c r="C59" s="1" t="s">
        <v>42</v>
      </c>
      <c r="D59" s="20">
        <f t="shared" si="11"/>
        <v>1</v>
      </c>
      <c r="E59" s="22" t="s">
        <v>514</v>
      </c>
      <c r="F59" s="22" t="s">
        <v>514</v>
      </c>
      <c r="G59" s="22">
        <v>1</v>
      </c>
      <c r="H59" s="22" t="s">
        <v>514</v>
      </c>
      <c r="I59" s="22" t="s">
        <v>514</v>
      </c>
      <c r="J59" s="22" t="s">
        <v>514</v>
      </c>
      <c r="K59" s="25" t="s">
        <v>514</v>
      </c>
    </row>
    <row r="60" spans="1:11" ht="22.7" customHeight="1" x14ac:dyDescent="0.2">
      <c r="C60" s="1" t="s">
        <v>43</v>
      </c>
      <c r="D60" s="20">
        <f t="shared" si="11"/>
        <v>32</v>
      </c>
      <c r="E60" s="30">
        <v>9</v>
      </c>
      <c r="F60" s="30">
        <v>4</v>
      </c>
      <c r="G60" s="30">
        <v>4</v>
      </c>
      <c r="H60" s="30">
        <v>1</v>
      </c>
      <c r="I60" s="21">
        <v>2</v>
      </c>
      <c r="J60" s="21">
        <v>3</v>
      </c>
      <c r="K60" s="23">
        <v>9</v>
      </c>
    </row>
    <row r="61" spans="1:11" ht="22.7" customHeight="1" x14ac:dyDescent="0.2">
      <c r="C61" s="1" t="s">
        <v>44</v>
      </c>
      <c r="D61" s="20">
        <f t="shared" ref="D61:D72" si="13">SUM(E61:K61)</f>
        <v>28</v>
      </c>
      <c r="E61" s="30">
        <v>6</v>
      </c>
      <c r="F61" s="30">
        <v>3</v>
      </c>
      <c r="G61" s="30">
        <v>2</v>
      </c>
      <c r="H61" s="30">
        <v>3</v>
      </c>
      <c r="I61" s="21">
        <v>7</v>
      </c>
      <c r="J61" s="21">
        <v>6</v>
      </c>
      <c r="K61" s="23">
        <v>1</v>
      </c>
    </row>
    <row r="62" spans="1:11" ht="22.7" customHeight="1" x14ac:dyDescent="0.2">
      <c r="C62" s="1" t="s">
        <v>45</v>
      </c>
      <c r="D62" s="20">
        <f t="shared" si="13"/>
        <v>140</v>
      </c>
      <c r="E62" s="30">
        <v>25</v>
      </c>
      <c r="F62" s="30">
        <v>23</v>
      </c>
      <c r="G62" s="30">
        <v>15</v>
      </c>
      <c r="H62" s="30">
        <v>11</v>
      </c>
      <c r="I62" s="21">
        <v>14</v>
      </c>
      <c r="J62" s="21">
        <v>18</v>
      </c>
      <c r="K62" s="23">
        <v>34</v>
      </c>
    </row>
    <row r="63" spans="1:11" ht="22.7" customHeight="1" x14ac:dyDescent="0.2">
      <c r="C63" s="1" t="s">
        <v>46</v>
      </c>
      <c r="D63" s="20">
        <f t="shared" si="13"/>
        <v>6</v>
      </c>
      <c r="E63" s="30">
        <v>3</v>
      </c>
      <c r="F63" s="22">
        <v>2</v>
      </c>
      <c r="G63" s="22">
        <v>1</v>
      </c>
      <c r="H63" s="22" t="s">
        <v>514</v>
      </c>
      <c r="I63" s="22" t="s">
        <v>514</v>
      </c>
      <c r="J63" s="22" t="s">
        <v>514</v>
      </c>
      <c r="K63" s="25" t="s">
        <v>514</v>
      </c>
    </row>
    <row r="64" spans="1:11" ht="22.7" customHeight="1" x14ac:dyDescent="0.2">
      <c r="C64" s="1" t="s">
        <v>47</v>
      </c>
      <c r="D64" s="20">
        <f t="shared" si="13"/>
        <v>7</v>
      </c>
      <c r="E64" s="30">
        <v>5</v>
      </c>
      <c r="F64" s="22">
        <v>1</v>
      </c>
      <c r="G64" s="22" t="s">
        <v>514</v>
      </c>
      <c r="H64" s="22" t="s">
        <v>514</v>
      </c>
      <c r="I64" s="22" t="s">
        <v>514</v>
      </c>
      <c r="J64" s="22">
        <v>1</v>
      </c>
      <c r="K64" s="25" t="s">
        <v>514</v>
      </c>
    </row>
    <row r="65" spans="1:12" ht="22.7" customHeight="1" x14ac:dyDescent="0.2">
      <c r="C65" s="1" t="s">
        <v>48</v>
      </c>
      <c r="D65" s="20">
        <f t="shared" si="13"/>
        <v>4</v>
      </c>
      <c r="E65" s="30">
        <v>1</v>
      </c>
      <c r="F65" s="22" t="s">
        <v>514</v>
      </c>
      <c r="G65" s="22">
        <v>1</v>
      </c>
      <c r="H65" s="22" t="s">
        <v>514</v>
      </c>
      <c r="I65" s="22" t="s">
        <v>514</v>
      </c>
      <c r="J65" s="22">
        <v>2</v>
      </c>
      <c r="K65" s="25" t="s">
        <v>514</v>
      </c>
    </row>
    <row r="66" spans="1:12" ht="22.7" customHeight="1" x14ac:dyDescent="0.25">
      <c r="A66" s="14"/>
      <c r="B66" s="17" t="s">
        <v>49</v>
      </c>
      <c r="C66" s="14"/>
      <c r="D66" s="11">
        <f t="shared" si="13"/>
        <v>80</v>
      </c>
      <c r="E66" s="18">
        <f t="shared" ref="E66:K66" si="14">SUM(E67:E72)</f>
        <v>25</v>
      </c>
      <c r="F66" s="18">
        <f t="shared" si="14"/>
        <v>5</v>
      </c>
      <c r="G66" s="18">
        <f t="shared" si="14"/>
        <v>8</v>
      </c>
      <c r="H66" s="18">
        <f t="shared" si="14"/>
        <v>13</v>
      </c>
      <c r="I66" s="11">
        <f t="shared" si="14"/>
        <v>9</v>
      </c>
      <c r="J66" s="11">
        <f t="shared" si="14"/>
        <v>9</v>
      </c>
      <c r="K66" s="19">
        <f t="shared" si="14"/>
        <v>11</v>
      </c>
    </row>
    <row r="67" spans="1:12" ht="22.7" customHeight="1" x14ac:dyDescent="0.2">
      <c r="C67" s="1" t="s">
        <v>50</v>
      </c>
      <c r="D67" s="20">
        <f t="shared" si="13"/>
        <v>17</v>
      </c>
      <c r="E67" s="30">
        <v>6</v>
      </c>
      <c r="F67" s="30">
        <v>1</v>
      </c>
      <c r="G67" s="30">
        <v>4</v>
      </c>
      <c r="H67" s="30">
        <v>3</v>
      </c>
      <c r="I67" s="22" t="s">
        <v>514</v>
      </c>
      <c r="J67" s="22" t="s">
        <v>514</v>
      </c>
      <c r="K67" s="23">
        <v>3</v>
      </c>
    </row>
    <row r="68" spans="1:12" ht="22.7" customHeight="1" x14ac:dyDescent="0.2">
      <c r="C68" s="1" t="s">
        <v>51</v>
      </c>
      <c r="D68" s="20">
        <f t="shared" si="13"/>
        <v>11</v>
      </c>
      <c r="E68" s="30">
        <v>6</v>
      </c>
      <c r="F68" s="22" t="s">
        <v>514</v>
      </c>
      <c r="G68" s="22" t="s">
        <v>514</v>
      </c>
      <c r="H68" s="22" t="s">
        <v>514</v>
      </c>
      <c r="I68" s="22">
        <v>1</v>
      </c>
      <c r="J68" s="21">
        <v>3</v>
      </c>
      <c r="K68" s="23">
        <v>1</v>
      </c>
    </row>
    <row r="69" spans="1:12" ht="22.7" customHeight="1" x14ac:dyDescent="0.2">
      <c r="C69" s="1" t="s">
        <v>52</v>
      </c>
      <c r="D69" s="20">
        <f t="shared" si="13"/>
        <v>15</v>
      </c>
      <c r="E69" s="30">
        <v>6</v>
      </c>
      <c r="F69" s="22" t="s">
        <v>514</v>
      </c>
      <c r="G69" s="22">
        <v>2</v>
      </c>
      <c r="H69" s="7">
        <v>1</v>
      </c>
      <c r="I69" s="21">
        <v>3</v>
      </c>
      <c r="J69" s="21">
        <v>3</v>
      </c>
      <c r="K69" s="25" t="s">
        <v>514</v>
      </c>
    </row>
    <row r="70" spans="1:12" ht="22.7" customHeight="1" x14ac:dyDescent="0.2">
      <c r="C70" s="1" t="s">
        <v>53</v>
      </c>
      <c r="D70" s="20">
        <f t="shared" si="13"/>
        <v>22</v>
      </c>
      <c r="E70" s="30">
        <v>4</v>
      </c>
      <c r="F70" s="30">
        <v>2</v>
      </c>
      <c r="G70" s="22" t="s">
        <v>514</v>
      </c>
      <c r="H70" s="7">
        <v>6</v>
      </c>
      <c r="I70" s="22">
        <v>3</v>
      </c>
      <c r="J70" s="21">
        <v>3</v>
      </c>
      <c r="K70" s="23">
        <v>4</v>
      </c>
    </row>
    <row r="71" spans="1:12" ht="22.7" customHeight="1" x14ac:dyDescent="0.2">
      <c r="C71" s="1" t="s">
        <v>54</v>
      </c>
      <c r="D71" s="20">
        <f t="shared" si="13"/>
        <v>2</v>
      </c>
      <c r="E71" s="22" t="s">
        <v>514</v>
      </c>
      <c r="F71" s="22" t="s">
        <v>514</v>
      </c>
      <c r="G71" s="22">
        <v>1</v>
      </c>
      <c r="H71" s="22" t="s">
        <v>514</v>
      </c>
      <c r="I71" s="22">
        <v>1</v>
      </c>
      <c r="J71" s="22" t="s">
        <v>514</v>
      </c>
      <c r="K71" s="25" t="s">
        <v>514</v>
      </c>
    </row>
    <row r="72" spans="1:12" ht="22.7" customHeight="1" x14ac:dyDescent="0.2">
      <c r="C72" s="1" t="s">
        <v>56</v>
      </c>
      <c r="D72" s="20">
        <f t="shared" si="13"/>
        <v>13</v>
      </c>
      <c r="E72" s="30">
        <v>3</v>
      </c>
      <c r="F72" s="30">
        <v>2</v>
      </c>
      <c r="G72" s="22">
        <v>1</v>
      </c>
      <c r="H72" s="7">
        <v>3</v>
      </c>
      <c r="I72" s="21">
        <v>1</v>
      </c>
      <c r="J72" s="22" t="s">
        <v>514</v>
      </c>
      <c r="K72" s="25">
        <v>3</v>
      </c>
    </row>
    <row r="73" spans="1:12" ht="22.7" customHeight="1" x14ac:dyDescent="0.25">
      <c r="A73" s="14"/>
      <c r="B73" s="17" t="s">
        <v>57</v>
      </c>
      <c r="C73" s="14"/>
      <c r="D73" s="11">
        <f>SUM(E73:K73)</f>
        <v>153</v>
      </c>
      <c r="E73" s="18">
        <f t="shared" ref="E73:K73" si="15">SUM(E74:E87)</f>
        <v>25</v>
      </c>
      <c r="F73" s="18">
        <f t="shared" si="15"/>
        <v>26</v>
      </c>
      <c r="G73" s="18">
        <f t="shared" si="15"/>
        <v>15</v>
      </c>
      <c r="H73" s="18">
        <f t="shared" si="15"/>
        <v>23</v>
      </c>
      <c r="I73" s="11">
        <f t="shared" si="15"/>
        <v>13</v>
      </c>
      <c r="J73" s="11">
        <f t="shared" si="15"/>
        <v>23</v>
      </c>
      <c r="K73" s="19">
        <f t="shared" si="15"/>
        <v>28</v>
      </c>
    </row>
    <row r="74" spans="1:12" ht="22.7" customHeight="1" x14ac:dyDescent="0.2">
      <c r="C74" s="1" t="s">
        <v>58</v>
      </c>
      <c r="D74" s="20">
        <f t="shared" ref="D74:D87" si="16">SUM(E74:K74)</f>
        <v>68</v>
      </c>
      <c r="E74" s="30">
        <v>15</v>
      </c>
      <c r="F74" s="30">
        <v>12</v>
      </c>
      <c r="G74" s="30">
        <v>5</v>
      </c>
      <c r="H74" s="7">
        <v>10</v>
      </c>
      <c r="I74" s="21">
        <v>6</v>
      </c>
      <c r="J74" s="21">
        <v>8</v>
      </c>
      <c r="K74" s="23">
        <v>12</v>
      </c>
    </row>
    <row r="75" spans="1:12" ht="22.7" customHeight="1" x14ac:dyDescent="0.25">
      <c r="A75" s="58" t="s">
        <v>513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</row>
    <row r="76" spans="1:12" ht="22.7" customHeight="1" x14ac:dyDescent="0.25">
      <c r="A76" s="58" t="s">
        <v>462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</row>
    <row r="77" spans="1:12" ht="22.7" customHeight="1" x14ac:dyDescent="0.2">
      <c r="C77" s="3"/>
      <c r="D77" s="3"/>
      <c r="E77" s="3"/>
      <c r="F77" s="3"/>
      <c r="G77" s="3"/>
      <c r="H77" s="3"/>
      <c r="I77" s="3"/>
      <c r="J77" s="3"/>
      <c r="K77" s="3"/>
    </row>
    <row r="78" spans="1:12" s="5" customFormat="1" ht="32.25" customHeight="1" x14ac:dyDescent="0.2">
      <c r="A78" s="63" t="s">
        <v>0</v>
      </c>
      <c r="B78" s="63"/>
      <c r="C78" s="64"/>
      <c r="D78" s="69" t="s">
        <v>1</v>
      </c>
      <c r="E78" s="70"/>
      <c r="F78" s="70"/>
      <c r="G78" s="70"/>
      <c r="H78" s="70"/>
      <c r="I78" s="70"/>
      <c r="J78" s="70"/>
      <c r="K78" s="70"/>
      <c r="L78" s="4"/>
    </row>
    <row r="79" spans="1:12" s="5" customFormat="1" ht="32.25" customHeight="1" x14ac:dyDescent="0.2">
      <c r="A79" s="65"/>
      <c r="B79" s="65"/>
      <c r="C79" s="66"/>
      <c r="D79" s="71" t="s">
        <v>2</v>
      </c>
      <c r="E79" s="61" t="s">
        <v>3</v>
      </c>
      <c r="F79" s="70"/>
      <c r="G79" s="70"/>
      <c r="H79" s="70"/>
      <c r="I79" s="70"/>
      <c r="J79" s="70"/>
      <c r="K79" s="70"/>
      <c r="L79" s="4"/>
    </row>
    <row r="80" spans="1:12" s="5" customFormat="1" ht="22.7" customHeight="1" x14ac:dyDescent="0.2">
      <c r="A80" s="65"/>
      <c r="B80" s="65"/>
      <c r="C80" s="66"/>
      <c r="D80" s="72"/>
      <c r="E80" s="59" t="s">
        <v>4</v>
      </c>
      <c r="F80" s="59" t="s">
        <v>5</v>
      </c>
      <c r="G80" s="59" t="s">
        <v>6</v>
      </c>
      <c r="H80" s="59" t="s">
        <v>7</v>
      </c>
      <c r="I80" s="59" t="s">
        <v>8</v>
      </c>
      <c r="J80" s="59" t="s">
        <v>9</v>
      </c>
      <c r="K80" s="61" t="s">
        <v>10</v>
      </c>
      <c r="L80" s="4"/>
    </row>
    <row r="81" spans="1:12" s="5" customFormat="1" ht="22.7" customHeight="1" x14ac:dyDescent="0.2">
      <c r="A81" s="67"/>
      <c r="B81" s="67"/>
      <c r="C81" s="68"/>
      <c r="D81" s="73"/>
      <c r="E81" s="60"/>
      <c r="F81" s="60"/>
      <c r="G81" s="60"/>
      <c r="H81" s="60"/>
      <c r="I81" s="60"/>
      <c r="J81" s="60"/>
      <c r="K81" s="62"/>
      <c r="L81" s="4"/>
    </row>
    <row r="82" spans="1:12" ht="33" customHeight="1" x14ac:dyDescent="0.25">
      <c r="B82" s="31" t="s">
        <v>516</v>
      </c>
      <c r="C82" s="6"/>
      <c r="D82" s="7"/>
      <c r="E82" s="7"/>
      <c r="F82" s="7"/>
      <c r="G82" s="7"/>
      <c r="H82" s="7"/>
      <c r="I82" s="7"/>
      <c r="J82" s="7"/>
      <c r="K82" s="8"/>
    </row>
    <row r="83" spans="1:12" ht="22.7" customHeight="1" x14ac:dyDescent="0.2">
      <c r="C83" s="1" t="s">
        <v>59</v>
      </c>
      <c r="D83" s="20">
        <f>SUM(E83:K83)</f>
        <v>37</v>
      </c>
      <c r="E83" s="30">
        <v>3</v>
      </c>
      <c r="F83" s="30">
        <v>5</v>
      </c>
      <c r="G83" s="30">
        <v>4</v>
      </c>
      <c r="H83" s="7">
        <v>8</v>
      </c>
      <c r="I83" s="21">
        <v>3</v>
      </c>
      <c r="J83" s="21">
        <v>7</v>
      </c>
      <c r="K83" s="23">
        <v>7</v>
      </c>
    </row>
    <row r="84" spans="1:12" ht="22.7" customHeight="1" x14ac:dyDescent="0.2">
      <c r="C84" s="1" t="s">
        <v>60</v>
      </c>
      <c r="D84" s="20">
        <f t="shared" si="16"/>
        <v>31</v>
      </c>
      <c r="E84" s="30">
        <v>4</v>
      </c>
      <c r="F84" s="30">
        <v>4</v>
      </c>
      <c r="G84" s="30">
        <v>5</v>
      </c>
      <c r="H84" s="7">
        <v>3</v>
      </c>
      <c r="I84" s="21">
        <v>4</v>
      </c>
      <c r="J84" s="21">
        <v>7</v>
      </c>
      <c r="K84" s="23">
        <v>4</v>
      </c>
    </row>
    <row r="85" spans="1:12" ht="22.7" customHeight="1" x14ac:dyDescent="0.2">
      <c r="C85" s="1" t="s">
        <v>61</v>
      </c>
      <c r="D85" s="20">
        <f t="shared" si="16"/>
        <v>2</v>
      </c>
      <c r="E85" s="22">
        <v>1</v>
      </c>
      <c r="F85" s="22" t="s">
        <v>514</v>
      </c>
      <c r="G85" s="22" t="s">
        <v>514</v>
      </c>
      <c r="H85" s="22" t="s">
        <v>514</v>
      </c>
      <c r="I85" s="22" t="s">
        <v>514</v>
      </c>
      <c r="J85" s="22" t="s">
        <v>514</v>
      </c>
      <c r="K85" s="25">
        <v>1</v>
      </c>
    </row>
    <row r="86" spans="1:12" ht="22.7" customHeight="1" x14ac:dyDescent="0.2">
      <c r="C86" s="1" t="s">
        <v>62</v>
      </c>
      <c r="D86" s="20">
        <f t="shared" si="16"/>
        <v>1</v>
      </c>
      <c r="E86" s="22" t="s">
        <v>514</v>
      </c>
      <c r="F86" s="22">
        <v>1</v>
      </c>
      <c r="G86" s="22" t="s">
        <v>514</v>
      </c>
      <c r="H86" s="22" t="s">
        <v>514</v>
      </c>
      <c r="I86" s="22" t="s">
        <v>514</v>
      </c>
      <c r="J86" s="22" t="s">
        <v>514</v>
      </c>
      <c r="K86" s="25" t="s">
        <v>514</v>
      </c>
    </row>
    <row r="87" spans="1:12" ht="22.7" customHeight="1" x14ac:dyDescent="0.2">
      <c r="C87" s="1" t="s">
        <v>63</v>
      </c>
      <c r="D87" s="20">
        <f t="shared" si="16"/>
        <v>14</v>
      </c>
      <c r="E87" s="30">
        <v>2</v>
      </c>
      <c r="F87" s="30">
        <v>4</v>
      </c>
      <c r="G87" s="22">
        <v>1</v>
      </c>
      <c r="H87" s="7">
        <v>2</v>
      </c>
      <c r="I87" s="22" t="s">
        <v>514</v>
      </c>
      <c r="J87" s="22">
        <v>1</v>
      </c>
      <c r="K87" s="23">
        <v>4</v>
      </c>
    </row>
    <row r="88" spans="1:12" ht="22.7" customHeight="1" x14ac:dyDescent="0.25">
      <c r="A88" s="14"/>
      <c r="B88" s="17" t="s">
        <v>64</v>
      </c>
      <c r="C88" s="14"/>
      <c r="D88" s="11">
        <f t="shared" ref="D88:D93" si="17">SUM(E88:K88)</f>
        <v>6</v>
      </c>
      <c r="E88" s="11">
        <f>SUM(E89:E92)</f>
        <v>4</v>
      </c>
      <c r="F88" s="38" t="s">
        <v>514</v>
      </c>
      <c r="G88" s="11">
        <f t="shared" ref="G88:J88" si="18">SUM(G89:G92)</f>
        <v>1</v>
      </c>
      <c r="H88" s="38" t="s">
        <v>514</v>
      </c>
      <c r="I88" s="38" t="s">
        <v>514</v>
      </c>
      <c r="J88" s="11">
        <f t="shared" si="18"/>
        <v>1</v>
      </c>
      <c r="K88" s="50" t="s">
        <v>514</v>
      </c>
    </row>
    <row r="89" spans="1:12" ht="22.7" customHeight="1" x14ac:dyDescent="0.2">
      <c r="C89" s="1" t="s">
        <v>65</v>
      </c>
      <c r="D89" s="20">
        <f t="shared" si="17"/>
        <v>1</v>
      </c>
      <c r="E89" s="30">
        <v>1</v>
      </c>
      <c r="F89" s="22" t="s">
        <v>514</v>
      </c>
      <c r="G89" s="22" t="s">
        <v>514</v>
      </c>
      <c r="H89" s="22" t="s">
        <v>514</v>
      </c>
      <c r="I89" s="22" t="s">
        <v>514</v>
      </c>
      <c r="J89" s="22" t="s">
        <v>514</v>
      </c>
      <c r="K89" s="25" t="s">
        <v>514</v>
      </c>
    </row>
    <row r="90" spans="1:12" ht="22.7" customHeight="1" x14ac:dyDescent="0.2">
      <c r="C90" s="1" t="s">
        <v>66</v>
      </c>
      <c r="D90" s="20">
        <f t="shared" si="17"/>
        <v>2</v>
      </c>
      <c r="E90" s="30">
        <v>1</v>
      </c>
      <c r="F90" s="22" t="s">
        <v>514</v>
      </c>
      <c r="G90" s="22" t="s">
        <v>514</v>
      </c>
      <c r="H90" s="22" t="s">
        <v>514</v>
      </c>
      <c r="I90" s="22" t="s">
        <v>514</v>
      </c>
      <c r="J90" s="22">
        <v>1</v>
      </c>
      <c r="K90" s="25" t="s">
        <v>514</v>
      </c>
    </row>
    <row r="91" spans="1:12" ht="22.7" customHeight="1" x14ac:dyDescent="0.2">
      <c r="C91" s="1" t="s">
        <v>482</v>
      </c>
      <c r="D91" s="20">
        <f t="shared" si="17"/>
        <v>1</v>
      </c>
      <c r="E91" s="22" t="s">
        <v>514</v>
      </c>
      <c r="F91" s="22" t="s">
        <v>514</v>
      </c>
      <c r="G91" s="22">
        <v>1</v>
      </c>
      <c r="H91" s="22" t="s">
        <v>514</v>
      </c>
      <c r="I91" s="22" t="s">
        <v>514</v>
      </c>
      <c r="J91" s="22" t="s">
        <v>514</v>
      </c>
      <c r="K91" s="25" t="s">
        <v>514</v>
      </c>
    </row>
    <row r="92" spans="1:12" ht="22.7" customHeight="1" x14ac:dyDescent="0.2">
      <c r="C92" s="1" t="s">
        <v>67</v>
      </c>
      <c r="D92" s="20">
        <f t="shared" si="17"/>
        <v>2</v>
      </c>
      <c r="E92" s="30">
        <v>2</v>
      </c>
      <c r="F92" s="22" t="s">
        <v>514</v>
      </c>
      <c r="G92" s="22" t="s">
        <v>514</v>
      </c>
      <c r="H92" s="22" t="s">
        <v>514</v>
      </c>
      <c r="I92" s="22" t="s">
        <v>514</v>
      </c>
      <c r="J92" s="22" t="s">
        <v>514</v>
      </c>
      <c r="K92" s="25" t="s">
        <v>514</v>
      </c>
    </row>
    <row r="93" spans="1:12" s="16" customFormat="1" ht="22.7" customHeight="1" x14ac:dyDescent="0.25">
      <c r="A93" s="14"/>
      <c r="B93" s="17" t="s">
        <v>68</v>
      </c>
      <c r="C93" s="14"/>
      <c r="D93" s="11">
        <f t="shared" si="17"/>
        <v>753</v>
      </c>
      <c r="E93" s="18">
        <f>SUM(E94:E103)</f>
        <v>94</v>
      </c>
      <c r="F93" s="18">
        <f t="shared" ref="F93:K93" si="19">SUM(F94:F103)</f>
        <v>90</v>
      </c>
      <c r="G93" s="18">
        <f t="shared" si="19"/>
        <v>103</v>
      </c>
      <c r="H93" s="18">
        <f t="shared" si="19"/>
        <v>112</v>
      </c>
      <c r="I93" s="11">
        <f t="shared" si="19"/>
        <v>107</v>
      </c>
      <c r="J93" s="11">
        <f t="shared" si="19"/>
        <v>135</v>
      </c>
      <c r="K93" s="19">
        <f t="shared" si="19"/>
        <v>112</v>
      </c>
      <c r="L93" s="15"/>
    </row>
    <row r="94" spans="1:12" s="16" customFormat="1" ht="22.7" customHeight="1" x14ac:dyDescent="0.2">
      <c r="C94" s="1" t="s">
        <v>69</v>
      </c>
      <c r="D94" s="20">
        <f t="shared" ref="D94:D103" si="20">SUM(E94:K94)</f>
        <v>489</v>
      </c>
      <c r="E94" s="30">
        <v>50</v>
      </c>
      <c r="F94" s="30">
        <v>67</v>
      </c>
      <c r="G94" s="30">
        <v>61</v>
      </c>
      <c r="H94" s="30">
        <v>76</v>
      </c>
      <c r="I94" s="7">
        <v>68</v>
      </c>
      <c r="J94" s="7">
        <v>91</v>
      </c>
      <c r="K94" s="8">
        <v>76</v>
      </c>
      <c r="L94" s="15"/>
    </row>
    <row r="95" spans="1:12" s="16" customFormat="1" ht="22.7" customHeight="1" x14ac:dyDescent="0.2">
      <c r="C95" s="1" t="s">
        <v>70</v>
      </c>
      <c r="D95" s="20">
        <f t="shared" si="20"/>
        <v>32</v>
      </c>
      <c r="E95" s="30">
        <v>5</v>
      </c>
      <c r="F95" s="30">
        <v>5</v>
      </c>
      <c r="G95" s="30">
        <v>5</v>
      </c>
      <c r="H95" s="30">
        <v>4</v>
      </c>
      <c r="I95" s="7">
        <v>4</v>
      </c>
      <c r="J95" s="7">
        <v>7</v>
      </c>
      <c r="K95" s="8">
        <v>2</v>
      </c>
      <c r="L95" s="15"/>
    </row>
    <row r="96" spans="1:12" s="16" customFormat="1" ht="22.7" customHeight="1" x14ac:dyDescent="0.2">
      <c r="C96" s="1" t="s">
        <v>31</v>
      </c>
      <c r="D96" s="20">
        <f t="shared" si="20"/>
        <v>45</v>
      </c>
      <c r="E96" s="30">
        <v>7</v>
      </c>
      <c r="F96" s="30">
        <v>2</v>
      </c>
      <c r="G96" s="30">
        <v>10</v>
      </c>
      <c r="H96" s="30">
        <v>5</v>
      </c>
      <c r="I96" s="7">
        <v>10</v>
      </c>
      <c r="J96" s="7">
        <v>5</v>
      </c>
      <c r="K96" s="8">
        <v>6</v>
      </c>
      <c r="L96" s="15"/>
    </row>
    <row r="97" spans="1:12" s="16" customFormat="1" ht="22.7" customHeight="1" x14ac:dyDescent="0.2">
      <c r="C97" s="1" t="s">
        <v>71</v>
      </c>
      <c r="D97" s="20">
        <f t="shared" si="20"/>
        <v>7</v>
      </c>
      <c r="E97" s="22">
        <v>2</v>
      </c>
      <c r="F97" s="22">
        <v>2</v>
      </c>
      <c r="G97" s="22" t="s">
        <v>514</v>
      </c>
      <c r="H97" s="22" t="s">
        <v>514</v>
      </c>
      <c r="I97" s="22" t="s">
        <v>514</v>
      </c>
      <c r="J97" s="7">
        <v>2</v>
      </c>
      <c r="K97" s="25">
        <v>1</v>
      </c>
      <c r="L97" s="15"/>
    </row>
    <row r="98" spans="1:12" s="16" customFormat="1" ht="22.7" customHeight="1" x14ac:dyDescent="0.2">
      <c r="C98" s="1" t="s">
        <v>72</v>
      </c>
      <c r="D98" s="20">
        <f t="shared" si="20"/>
        <v>71</v>
      </c>
      <c r="E98" s="30">
        <v>7</v>
      </c>
      <c r="F98" s="30">
        <v>4</v>
      </c>
      <c r="G98" s="30">
        <v>12</v>
      </c>
      <c r="H98" s="30">
        <v>10</v>
      </c>
      <c r="I98" s="7">
        <v>10</v>
      </c>
      <c r="J98" s="7">
        <v>16</v>
      </c>
      <c r="K98" s="8">
        <v>12</v>
      </c>
      <c r="L98" s="15"/>
    </row>
    <row r="99" spans="1:12" s="16" customFormat="1" ht="22.7" customHeight="1" x14ac:dyDescent="0.2">
      <c r="C99" s="1" t="s">
        <v>73</v>
      </c>
      <c r="D99" s="20">
        <f t="shared" si="20"/>
        <v>43</v>
      </c>
      <c r="E99" s="30">
        <v>14</v>
      </c>
      <c r="F99" s="30">
        <v>5</v>
      </c>
      <c r="G99" s="30">
        <v>2</v>
      </c>
      <c r="H99" s="30">
        <v>6</v>
      </c>
      <c r="I99" s="7">
        <v>8</v>
      </c>
      <c r="J99" s="7">
        <v>3</v>
      </c>
      <c r="K99" s="8">
        <v>5</v>
      </c>
      <c r="L99" s="15"/>
    </row>
    <row r="100" spans="1:12" s="16" customFormat="1" ht="22.7" customHeight="1" x14ac:dyDescent="0.2">
      <c r="C100" s="1" t="s">
        <v>74</v>
      </c>
      <c r="D100" s="20">
        <f t="shared" si="20"/>
        <v>54</v>
      </c>
      <c r="E100" s="30">
        <v>8</v>
      </c>
      <c r="F100" s="30">
        <v>3</v>
      </c>
      <c r="G100" s="30">
        <v>9</v>
      </c>
      <c r="H100" s="30">
        <v>8</v>
      </c>
      <c r="I100" s="7">
        <v>7</v>
      </c>
      <c r="J100" s="7">
        <v>11</v>
      </c>
      <c r="K100" s="8">
        <v>8</v>
      </c>
      <c r="L100" s="15"/>
    </row>
    <row r="101" spans="1:12" s="16" customFormat="1" ht="22.7" customHeight="1" x14ac:dyDescent="0.2">
      <c r="C101" s="1" t="s">
        <v>469</v>
      </c>
      <c r="D101" s="20">
        <f t="shared" si="20"/>
        <v>1</v>
      </c>
      <c r="E101" s="22" t="s">
        <v>514</v>
      </c>
      <c r="F101" s="30">
        <v>1</v>
      </c>
      <c r="G101" s="22" t="s">
        <v>514</v>
      </c>
      <c r="H101" s="22" t="s">
        <v>514</v>
      </c>
      <c r="I101" s="22" t="s">
        <v>514</v>
      </c>
      <c r="J101" s="22" t="s">
        <v>514</v>
      </c>
      <c r="K101" s="25" t="s">
        <v>514</v>
      </c>
      <c r="L101" s="15"/>
    </row>
    <row r="102" spans="1:12" s="16" customFormat="1" ht="22.7" customHeight="1" x14ac:dyDescent="0.2">
      <c r="C102" s="1" t="s">
        <v>75</v>
      </c>
      <c r="D102" s="20">
        <f t="shared" si="20"/>
        <v>10</v>
      </c>
      <c r="E102" s="30">
        <v>1</v>
      </c>
      <c r="F102" s="30">
        <v>1</v>
      </c>
      <c r="G102" s="30">
        <v>4</v>
      </c>
      <c r="H102" s="30">
        <v>2</v>
      </c>
      <c r="I102" s="22" t="s">
        <v>514</v>
      </c>
      <c r="J102" s="22" t="s">
        <v>514</v>
      </c>
      <c r="K102" s="8">
        <v>2</v>
      </c>
      <c r="L102" s="15"/>
    </row>
    <row r="103" spans="1:12" s="16" customFormat="1" ht="22.7" customHeight="1" x14ac:dyDescent="0.2">
      <c r="C103" s="1" t="s">
        <v>76</v>
      </c>
      <c r="D103" s="20">
        <f t="shared" si="20"/>
        <v>1</v>
      </c>
      <c r="E103" s="22" t="s">
        <v>514</v>
      </c>
      <c r="F103" s="22" t="s">
        <v>514</v>
      </c>
      <c r="G103" s="22" t="s">
        <v>514</v>
      </c>
      <c r="H103" s="22">
        <v>1</v>
      </c>
      <c r="I103" s="22" t="s">
        <v>514</v>
      </c>
      <c r="J103" s="22" t="s">
        <v>514</v>
      </c>
      <c r="K103" s="25" t="s">
        <v>514</v>
      </c>
      <c r="L103" s="15"/>
    </row>
    <row r="104" spans="1:12" s="14" customFormat="1" ht="22.7" customHeight="1" x14ac:dyDescent="0.25">
      <c r="A104" s="27" t="s">
        <v>77</v>
      </c>
      <c r="B104" s="17"/>
      <c r="D104" s="11">
        <f>SUM(D105+D128+D135+D139+D145)</f>
        <v>3426</v>
      </c>
      <c r="E104" s="18">
        <f t="shared" ref="E104:K104" si="21">SUM(E105,E128,E135,E139,E145)</f>
        <v>373</v>
      </c>
      <c r="F104" s="18">
        <f t="shared" si="21"/>
        <v>493</v>
      </c>
      <c r="G104" s="18">
        <f t="shared" si="21"/>
        <v>478</v>
      </c>
      <c r="H104" s="18">
        <f t="shared" si="21"/>
        <v>498</v>
      </c>
      <c r="I104" s="11">
        <f t="shared" si="21"/>
        <v>520</v>
      </c>
      <c r="J104" s="11">
        <f t="shared" si="21"/>
        <v>556</v>
      </c>
      <c r="K104" s="19">
        <f t="shared" si="21"/>
        <v>508</v>
      </c>
      <c r="L104" s="33"/>
    </row>
    <row r="105" spans="1:12" s="16" customFormat="1" ht="22.7" customHeight="1" x14ac:dyDescent="0.25">
      <c r="A105" s="14"/>
      <c r="B105" s="17" t="s">
        <v>77</v>
      </c>
      <c r="C105" s="14"/>
      <c r="D105" s="11">
        <f>SUM(E105:K105)</f>
        <v>3298</v>
      </c>
      <c r="E105" s="18">
        <f t="shared" ref="E105:K105" si="22">SUM(E106:E127)</f>
        <v>335</v>
      </c>
      <c r="F105" s="18">
        <f t="shared" si="22"/>
        <v>475</v>
      </c>
      <c r="G105" s="18">
        <f t="shared" si="22"/>
        <v>468</v>
      </c>
      <c r="H105" s="18">
        <f t="shared" si="22"/>
        <v>486</v>
      </c>
      <c r="I105" s="11">
        <f t="shared" si="22"/>
        <v>506</v>
      </c>
      <c r="J105" s="11">
        <f t="shared" si="22"/>
        <v>541</v>
      </c>
      <c r="K105" s="19">
        <f t="shared" si="22"/>
        <v>487</v>
      </c>
      <c r="L105" s="15"/>
    </row>
    <row r="106" spans="1:12" ht="22.7" customHeight="1" x14ac:dyDescent="0.2">
      <c r="C106" s="1" t="s">
        <v>78</v>
      </c>
      <c r="D106" s="20">
        <f t="shared" ref="D106:D127" si="23">SUM(E106:K106)</f>
        <v>109</v>
      </c>
      <c r="E106" s="21">
        <v>13</v>
      </c>
      <c r="F106" s="21">
        <v>21</v>
      </c>
      <c r="G106" s="21">
        <v>15</v>
      </c>
      <c r="H106" s="21">
        <v>14</v>
      </c>
      <c r="I106" s="21">
        <v>12</v>
      </c>
      <c r="J106" s="21">
        <v>21</v>
      </c>
      <c r="K106" s="23">
        <v>13</v>
      </c>
    </row>
    <row r="107" spans="1:12" ht="22.7" customHeight="1" x14ac:dyDescent="0.2">
      <c r="C107" s="1" t="s">
        <v>79</v>
      </c>
      <c r="D107" s="20">
        <f t="shared" si="23"/>
        <v>509</v>
      </c>
      <c r="E107" s="21">
        <v>42</v>
      </c>
      <c r="F107" s="21">
        <v>65</v>
      </c>
      <c r="G107" s="21">
        <v>78</v>
      </c>
      <c r="H107" s="21">
        <v>70</v>
      </c>
      <c r="I107" s="21">
        <v>98</v>
      </c>
      <c r="J107" s="21">
        <v>99</v>
      </c>
      <c r="K107" s="23">
        <v>57</v>
      </c>
    </row>
    <row r="108" spans="1:12" ht="22.7" customHeight="1" x14ac:dyDescent="0.2">
      <c r="C108" s="34" t="s">
        <v>80</v>
      </c>
      <c r="D108" s="20">
        <f t="shared" si="23"/>
        <v>159</v>
      </c>
      <c r="E108" s="22">
        <v>30</v>
      </c>
      <c r="F108" s="22">
        <v>24</v>
      </c>
      <c r="G108" s="22">
        <v>18</v>
      </c>
      <c r="H108" s="22">
        <v>19</v>
      </c>
      <c r="I108" s="22">
        <v>28</v>
      </c>
      <c r="J108" s="22">
        <v>27</v>
      </c>
      <c r="K108" s="23">
        <v>13</v>
      </c>
    </row>
    <row r="109" spans="1:12" ht="22.7" customHeight="1" x14ac:dyDescent="0.2">
      <c r="C109" s="34" t="s">
        <v>81</v>
      </c>
      <c r="D109" s="20">
        <f t="shared" si="23"/>
        <v>296</v>
      </c>
      <c r="E109" s="21">
        <v>44</v>
      </c>
      <c r="F109" s="21">
        <v>33</v>
      </c>
      <c r="G109" s="21">
        <v>43</v>
      </c>
      <c r="H109" s="21">
        <v>34</v>
      </c>
      <c r="I109" s="21">
        <v>33</v>
      </c>
      <c r="J109" s="21">
        <v>40</v>
      </c>
      <c r="K109" s="23">
        <v>69</v>
      </c>
    </row>
    <row r="110" spans="1:12" ht="22.7" customHeight="1" x14ac:dyDescent="0.2">
      <c r="C110" s="34" t="s">
        <v>82</v>
      </c>
      <c r="D110" s="20">
        <f t="shared" si="23"/>
        <v>4</v>
      </c>
      <c r="E110" s="7">
        <v>1</v>
      </c>
      <c r="F110" s="22" t="s">
        <v>514</v>
      </c>
      <c r="G110" s="22" t="s">
        <v>514</v>
      </c>
      <c r="H110" s="7">
        <v>2</v>
      </c>
      <c r="I110" s="22" t="s">
        <v>514</v>
      </c>
      <c r="J110" s="22" t="s">
        <v>514</v>
      </c>
      <c r="K110" s="23">
        <v>1</v>
      </c>
    </row>
    <row r="111" spans="1:12" ht="22.7" customHeight="1" x14ac:dyDescent="0.2">
      <c r="C111" s="34" t="s">
        <v>535</v>
      </c>
      <c r="D111" s="20">
        <f t="shared" si="23"/>
        <v>1358</v>
      </c>
      <c r="E111" s="21">
        <v>88</v>
      </c>
      <c r="F111" s="21">
        <v>211</v>
      </c>
      <c r="G111" s="21">
        <v>203</v>
      </c>
      <c r="H111" s="21">
        <v>231</v>
      </c>
      <c r="I111" s="21">
        <v>211</v>
      </c>
      <c r="J111" s="21">
        <v>247</v>
      </c>
      <c r="K111" s="23">
        <v>167</v>
      </c>
    </row>
    <row r="112" spans="1:12" ht="22.7" customHeight="1" x14ac:dyDescent="0.25">
      <c r="A112" s="58" t="s">
        <v>513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</row>
    <row r="113" spans="1:12" ht="22.7" customHeight="1" x14ac:dyDescent="0.25">
      <c r="A113" s="58" t="s">
        <v>462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</row>
    <row r="114" spans="1:12" ht="22.7" customHeight="1" x14ac:dyDescent="0.2">
      <c r="C114" s="3"/>
      <c r="D114" s="3"/>
      <c r="E114" s="3"/>
      <c r="F114" s="3"/>
      <c r="G114" s="3"/>
      <c r="H114" s="3"/>
      <c r="I114" s="3"/>
      <c r="J114" s="3"/>
      <c r="K114" s="3"/>
    </row>
    <row r="115" spans="1:12" s="5" customFormat="1" ht="32.25" customHeight="1" x14ac:dyDescent="0.2">
      <c r="A115" s="63" t="s">
        <v>0</v>
      </c>
      <c r="B115" s="63"/>
      <c r="C115" s="64"/>
      <c r="D115" s="69" t="s">
        <v>1</v>
      </c>
      <c r="E115" s="70"/>
      <c r="F115" s="70"/>
      <c r="G115" s="70"/>
      <c r="H115" s="70"/>
      <c r="I115" s="70"/>
      <c r="J115" s="70"/>
      <c r="K115" s="70"/>
      <c r="L115" s="4"/>
    </row>
    <row r="116" spans="1:12" s="5" customFormat="1" ht="32.25" customHeight="1" x14ac:dyDescent="0.2">
      <c r="A116" s="65"/>
      <c r="B116" s="65"/>
      <c r="C116" s="66"/>
      <c r="D116" s="71" t="s">
        <v>2</v>
      </c>
      <c r="E116" s="61" t="s">
        <v>3</v>
      </c>
      <c r="F116" s="70"/>
      <c r="G116" s="70"/>
      <c r="H116" s="70"/>
      <c r="I116" s="70"/>
      <c r="J116" s="70"/>
      <c r="K116" s="70"/>
      <c r="L116" s="4"/>
    </row>
    <row r="117" spans="1:12" s="5" customFormat="1" ht="22.7" customHeight="1" x14ac:dyDescent="0.2">
      <c r="A117" s="65"/>
      <c r="B117" s="65"/>
      <c r="C117" s="66"/>
      <c r="D117" s="72"/>
      <c r="E117" s="59" t="s">
        <v>4</v>
      </c>
      <c r="F117" s="59" t="s">
        <v>5</v>
      </c>
      <c r="G117" s="59" t="s">
        <v>6</v>
      </c>
      <c r="H117" s="59" t="s">
        <v>7</v>
      </c>
      <c r="I117" s="59" t="s">
        <v>8</v>
      </c>
      <c r="J117" s="59" t="s">
        <v>9</v>
      </c>
      <c r="K117" s="61" t="s">
        <v>10</v>
      </c>
      <c r="L117" s="4"/>
    </row>
    <row r="118" spans="1:12" s="5" customFormat="1" ht="22.7" customHeight="1" x14ac:dyDescent="0.2">
      <c r="A118" s="67"/>
      <c r="B118" s="67"/>
      <c r="C118" s="68"/>
      <c r="D118" s="73"/>
      <c r="E118" s="60"/>
      <c r="F118" s="60"/>
      <c r="G118" s="60"/>
      <c r="H118" s="60"/>
      <c r="I118" s="60"/>
      <c r="J118" s="60"/>
      <c r="K118" s="62"/>
      <c r="L118" s="4"/>
    </row>
    <row r="119" spans="1:12" ht="33" customHeight="1" x14ac:dyDescent="0.25">
      <c r="B119" s="31" t="s">
        <v>517</v>
      </c>
      <c r="C119" s="6"/>
      <c r="D119" s="7"/>
      <c r="E119" s="7"/>
      <c r="F119" s="7"/>
      <c r="G119" s="7"/>
      <c r="H119" s="7"/>
      <c r="I119" s="7"/>
      <c r="J119" s="7"/>
      <c r="K119" s="8"/>
    </row>
    <row r="120" spans="1:12" ht="22.7" customHeight="1" x14ac:dyDescent="0.2">
      <c r="C120" s="34" t="s">
        <v>83</v>
      </c>
      <c r="D120" s="20">
        <f>SUM(E120:K120)</f>
        <v>5</v>
      </c>
      <c r="E120" s="22" t="s">
        <v>514</v>
      </c>
      <c r="F120" s="7">
        <v>2</v>
      </c>
      <c r="G120" s="22" t="s">
        <v>514</v>
      </c>
      <c r="H120" s="22" t="s">
        <v>514</v>
      </c>
      <c r="I120" s="22" t="s">
        <v>514</v>
      </c>
      <c r="J120" s="21">
        <v>1</v>
      </c>
      <c r="K120" s="8">
        <v>2</v>
      </c>
    </row>
    <row r="121" spans="1:12" ht="22.7" customHeight="1" x14ac:dyDescent="0.2">
      <c r="C121" s="1" t="s">
        <v>84</v>
      </c>
      <c r="D121" s="20">
        <f>SUM(E121:K121)</f>
        <v>84</v>
      </c>
      <c r="E121" s="21">
        <v>9</v>
      </c>
      <c r="F121" s="21">
        <v>11</v>
      </c>
      <c r="G121" s="21">
        <v>6</v>
      </c>
      <c r="H121" s="21">
        <v>13</v>
      </c>
      <c r="I121" s="21">
        <v>12</v>
      </c>
      <c r="J121" s="21">
        <v>10</v>
      </c>
      <c r="K121" s="23">
        <v>23</v>
      </c>
    </row>
    <row r="122" spans="1:12" ht="22.7" customHeight="1" x14ac:dyDescent="0.2">
      <c r="C122" s="1" t="s">
        <v>85</v>
      </c>
      <c r="D122" s="20">
        <f t="shared" si="23"/>
        <v>85</v>
      </c>
      <c r="E122" s="21">
        <v>10</v>
      </c>
      <c r="F122" s="21">
        <v>16</v>
      </c>
      <c r="G122" s="21">
        <v>11</v>
      </c>
      <c r="H122" s="21">
        <v>14</v>
      </c>
      <c r="I122" s="22">
        <v>6</v>
      </c>
      <c r="J122" s="22">
        <v>15</v>
      </c>
      <c r="K122" s="26">
        <v>13</v>
      </c>
    </row>
    <row r="123" spans="1:12" ht="22.7" customHeight="1" x14ac:dyDescent="0.2">
      <c r="C123" s="1" t="s">
        <v>86</v>
      </c>
      <c r="D123" s="20">
        <f t="shared" si="23"/>
        <v>60</v>
      </c>
      <c r="E123" s="21">
        <v>14</v>
      </c>
      <c r="F123" s="21">
        <v>11</v>
      </c>
      <c r="G123" s="21">
        <v>5</v>
      </c>
      <c r="H123" s="21">
        <v>9</v>
      </c>
      <c r="I123" s="30">
        <v>7</v>
      </c>
      <c r="J123" s="30">
        <v>7</v>
      </c>
      <c r="K123" s="15">
        <v>7</v>
      </c>
    </row>
    <row r="124" spans="1:12" ht="22.7" customHeight="1" x14ac:dyDescent="0.2">
      <c r="C124" s="1" t="s">
        <v>87</v>
      </c>
      <c r="D124" s="20">
        <f t="shared" si="23"/>
        <v>447</v>
      </c>
      <c r="E124" s="21">
        <v>60</v>
      </c>
      <c r="F124" s="21">
        <v>62</v>
      </c>
      <c r="G124" s="21">
        <v>64</v>
      </c>
      <c r="H124" s="21">
        <v>60</v>
      </c>
      <c r="I124" s="35">
        <v>59</v>
      </c>
      <c r="J124" s="35">
        <v>56</v>
      </c>
      <c r="K124" s="1">
        <v>86</v>
      </c>
    </row>
    <row r="125" spans="1:12" ht="22.7" customHeight="1" x14ac:dyDescent="0.2">
      <c r="C125" s="1" t="s">
        <v>88</v>
      </c>
      <c r="D125" s="20">
        <f t="shared" si="23"/>
        <v>9</v>
      </c>
      <c r="E125" s="21">
        <v>2</v>
      </c>
      <c r="F125" s="7">
        <v>1</v>
      </c>
      <c r="G125" s="21">
        <v>2</v>
      </c>
      <c r="H125" s="7">
        <v>2</v>
      </c>
      <c r="I125" s="22" t="s">
        <v>514</v>
      </c>
      <c r="J125" s="22" t="s">
        <v>514</v>
      </c>
      <c r="K125" s="1">
        <v>2</v>
      </c>
    </row>
    <row r="126" spans="1:12" ht="22.7" customHeight="1" x14ac:dyDescent="0.2">
      <c r="C126" s="1" t="s">
        <v>89</v>
      </c>
      <c r="D126" s="20">
        <f t="shared" si="23"/>
        <v>161</v>
      </c>
      <c r="E126" s="21">
        <v>22</v>
      </c>
      <c r="F126" s="21">
        <v>15</v>
      </c>
      <c r="G126" s="21">
        <v>20</v>
      </c>
      <c r="H126" s="21">
        <v>17</v>
      </c>
      <c r="I126" s="35">
        <v>37</v>
      </c>
      <c r="J126" s="35">
        <v>17</v>
      </c>
      <c r="K126" s="1">
        <v>33</v>
      </c>
    </row>
    <row r="127" spans="1:12" ht="22.7" customHeight="1" x14ac:dyDescent="0.2">
      <c r="C127" s="1" t="s">
        <v>90</v>
      </c>
      <c r="D127" s="20">
        <f t="shared" si="23"/>
        <v>12</v>
      </c>
      <c r="E127" s="22" t="s">
        <v>514</v>
      </c>
      <c r="F127" s="22">
        <v>3</v>
      </c>
      <c r="G127" s="22">
        <v>3</v>
      </c>
      <c r="H127" s="21">
        <v>1</v>
      </c>
      <c r="I127" s="35">
        <v>3</v>
      </c>
      <c r="J127" s="35">
        <v>1</v>
      </c>
      <c r="K127" s="1">
        <v>1</v>
      </c>
    </row>
    <row r="128" spans="1:12" s="16" customFormat="1" ht="22.7" customHeight="1" x14ac:dyDescent="0.25">
      <c r="A128" s="14"/>
      <c r="B128" s="17" t="s">
        <v>91</v>
      </c>
      <c r="C128" s="14"/>
      <c r="D128" s="11">
        <f t="shared" ref="D128:D148" si="24">SUM(E128:K128)</f>
        <v>17</v>
      </c>
      <c r="E128" s="18">
        <f t="shared" ref="E128:K128" si="25">SUM(E129:E134)</f>
        <v>4</v>
      </c>
      <c r="F128" s="18">
        <f t="shared" si="25"/>
        <v>1</v>
      </c>
      <c r="G128" s="18">
        <f t="shared" si="25"/>
        <v>1</v>
      </c>
      <c r="H128" s="18">
        <f t="shared" si="25"/>
        <v>3</v>
      </c>
      <c r="I128" s="18">
        <f t="shared" si="25"/>
        <v>5</v>
      </c>
      <c r="J128" s="11">
        <f t="shared" si="25"/>
        <v>2</v>
      </c>
      <c r="K128" s="19">
        <f t="shared" si="25"/>
        <v>1</v>
      </c>
      <c r="L128" s="15"/>
    </row>
    <row r="129" spans="1:12" s="16" customFormat="1" ht="22.7" customHeight="1" x14ac:dyDescent="0.2">
      <c r="C129" s="1" t="s">
        <v>92</v>
      </c>
      <c r="D129" s="20">
        <f t="shared" si="24"/>
        <v>5</v>
      </c>
      <c r="E129" s="21">
        <v>1</v>
      </c>
      <c r="F129" s="22" t="s">
        <v>514</v>
      </c>
      <c r="G129" s="22" t="s">
        <v>514</v>
      </c>
      <c r="H129" s="22">
        <v>2</v>
      </c>
      <c r="I129" s="22" t="s">
        <v>514</v>
      </c>
      <c r="J129" s="21">
        <v>1</v>
      </c>
      <c r="K129" s="23">
        <v>1</v>
      </c>
      <c r="L129" s="15"/>
    </row>
    <row r="130" spans="1:12" s="16" customFormat="1" ht="22.7" customHeight="1" x14ac:dyDescent="0.2">
      <c r="C130" s="1" t="s">
        <v>93</v>
      </c>
      <c r="D130" s="20">
        <f t="shared" si="24"/>
        <v>4</v>
      </c>
      <c r="E130" s="22" t="s">
        <v>514</v>
      </c>
      <c r="F130" s="22">
        <v>1</v>
      </c>
      <c r="G130" s="22" t="s">
        <v>514</v>
      </c>
      <c r="H130" s="22" t="s">
        <v>514</v>
      </c>
      <c r="I130" s="22">
        <v>3</v>
      </c>
      <c r="J130" s="22" t="s">
        <v>514</v>
      </c>
      <c r="K130" s="25" t="s">
        <v>514</v>
      </c>
      <c r="L130" s="15"/>
    </row>
    <row r="131" spans="1:12" s="16" customFormat="1" ht="22.7" customHeight="1" x14ac:dyDescent="0.2">
      <c r="C131" s="1" t="s">
        <v>465</v>
      </c>
      <c r="D131" s="20">
        <f t="shared" si="24"/>
        <v>1</v>
      </c>
      <c r="E131" s="30">
        <v>1</v>
      </c>
      <c r="F131" s="22" t="s">
        <v>514</v>
      </c>
      <c r="G131" s="22" t="s">
        <v>514</v>
      </c>
      <c r="H131" s="22" t="s">
        <v>514</v>
      </c>
      <c r="I131" s="22" t="s">
        <v>514</v>
      </c>
      <c r="J131" s="22" t="s">
        <v>514</v>
      </c>
      <c r="K131" s="25" t="s">
        <v>514</v>
      </c>
      <c r="L131" s="15"/>
    </row>
    <row r="132" spans="1:12" s="16" customFormat="1" ht="22.7" customHeight="1" x14ac:dyDescent="0.2">
      <c r="C132" s="1" t="s">
        <v>466</v>
      </c>
      <c r="D132" s="20">
        <f t="shared" si="24"/>
        <v>1</v>
      </c>
      <c r="E132" s="22" t="s">
        <v>514</v>
      </c>
      <c r="F132" s="22" t="s">
        <v>514</v>
      </c>
      <c r="G132" s="22" t="s">
        <v>514</v>
      </c>
      <c r="H132" s="22" t="s">
        <v>514</v>
      </c>
      <c r="I132" s="22" t="s">
        <v>514</v>
      </c>
      <c r="J132" s="7">
        <v>1</v>
      </c>
      <c r="K132" s="25" t="s">
        <v>514</v>
      </c>
      <c r="L132" s="15"/>
    </row>
    <row r="133" spans="1:12" s="16" customFormat="1" ht="22.7" customHeight="1" x14ac:dyDescent="0.2">
      <c r="C133" s="1" t="s">
        <v>94</v>
      </c>
      <c r="D133" s="20">
        <f t="shared" si="24"/>
        <v>3</v>
      </c>
      <c r="E133" s="22" t="s">
        <v>514</v>
      </c>
      <c r="F133" s="22" t="s">
        <v>514</v>
      </c>
      <c r="G133" s="22">
        <v>1</v>
      </c>
      <c r="H133" s="30">
        <v>1</v>
      </c>
      <c r="I133" s="22">
        <v>1</v>
      </c>
      <c r="J133" s="22" t="s">
        <v>514</v>
      </c>
      <c r="K133" s="25" t="s">
        <v>514</v>
      </c>
      <c r="L133" s="15"/>
    </row>
    <row r="134" spans="1:12" s="16" customFormat="1" ht="22.7" customHeight="1" x14ac:dyDescent="0.2">
      <c r="C134" s="1" t="s">
        <v>95</v>
      </c>
      <c r="D134" s="20">
        <f t="shared" si="24"/>
        <v>3</v>
      </c>
      <c r="E134" s="22">
        <v>2</v>
      </c>
      <c r="F134" s="22" t="s">
        <v>514</v>
      </c>
      <c r="G134" s="22" t="s">
        <v>514</v>
      </c>
      <c r="H134" s="22" t="s">
        <v>514</v>
      </c>
      <c r="I134" s="22">
        <v>1</v>
      </c>
      <c r="J134" s="22" t="s">
        <v>514</v>
      </c>
      <c r="K134" s="25" t="s">
        <v>514</v>
      </c>
      <c r="L134" s="15"/>
    </row>
    <row r="135" spans="1:12" s="16" customFormat="1" ht="22.7" customHeight="1" x14ac:dyDescent="0.25">
      <c r="A135" s="14"/>
      <c r="B135" s="17" t="s">
        <v>463</v>
      </c>
      <c r="C135" s="14"/>
      <c r="D135" s="11">
        <f t="shared" si="24"/>
        <v>3</v>
      </c>
      <c r="E135" s="18">
        <f>SUM(E136:E138)</f>
        <v>2</v>
      </c>
      <c r="F135" s="38" t="s">
        <v>514</v>
      </c>
      <c r="G135" s="38" t="s">
        <v>514</v>
      </c>
      <c r="H135" s="38" t="s">
        <v>514</v>
      </c>
      <c r="I135" s="38" t="s">
        <v>514</v>
      </c>
      <c r="J135" s="38" t="s">
        <v>514</v>
      </c>
      <c r="K135" s="36">
        <f t="shared" ref="K135" si="26">SUM(K136:K138)</f>
        <v>1</v>
      </c>
      <c r="L135" s="15"/>
    </row>
    <row r="136" spans="1:12" s="16" customFormat="1" ht="22.7" customHeight="1" x14ac:dyDescent="0.25">
      <c r="A136" s="14"/>
      <c r="B136" s="17"/>
      <c r="C136" s="1" t="s">
        <v>506</v>
      </c>
      <c r="D136" s="11">
        <f t="shared" si="24"/>
        <v>1</v>
      </c>
      <c r="E136" s="49">
        <v>1</v>
      </c>
      <c r="F136" s="22" t="s">
        <v>514</v>
      </c>
      <c r="G136" s="22" t="s">
        <v>514</v>
      </c>
      <c r="H136" s="22" t="s">
        <v>514</v>
      </c>
      <c r="I136" s="22" t="s">
        <v>514</v>
      </c>
      <c r="J136" s="22" t="s">
        <v>514</v>
      </c>
      <c r="K136" s="25" t="s">
        <v>514</v>
      </c>
      <c r="L136" s="15"/>
    </row>
    <row r="137" spans="1:12" s="16" customFormat="1" ht="22.7" customHeight="1" x14ac:dyDescent="0.25">
      <c r="A137" s="14"/>
      <c r="B137" s="17"/>
      <c r="C137" s="1" t="s">
        <v>469</v>
      </c>
      <c r="D137" s="11">
        <f t="shared" si="24"/>
        <v>1</v>
      </c>
      <c r="E137" s="22" t="s">
        <v>514</v>
      </c>
      <c r="F137" s="22" t="s">
        <v>514</v>
      </c>
      <c r="G137" s="22" t="s">
        <v>514</v>
      </c>
      <c r="H137" s="22" t="s">
        <v>514</v>
      </c>
      <c r="I137" s="22" t="s">
        <v>514</v>
      </c>
      <c r="J137" s="22" t="s">
        <v>514</v>
      </c>
      <c r="K137" s="33">
        <v>1</v>
      </c>
      <c r="L137" s="15"/>
    </row>
    <row r="138" spans="1:12" s="16" customFormat="1" ht="22.7" customHeight="1" x14ac:dyDescent="0.25">
      <c r="A138" s="14"/>
      <c r="B138" s="17"/>
      <c r="C138" s="1" t="s">
        <v>507</v>
      </c>
      <c r="D138" s="11">
        <f t="shared" si="24"/>
        <v>1</v>
      </c>
      <c r="E138" s="49">
        <v>1</v>
      </c>
      <c r="F138" s="22" t="s">
        <v>514</v>
      </c>
      <c r="G138" s="22" t="s">
        <v>514</v>
      </c>
      <c r="H138" s="22" t="s">
        <v>514</v>
      </c>
      <c r="I138" s="22" t="s">
        <v>514</v>
      </c>
      <c r="J138" s="22" t="s">
        <v>514</v>
      </c>
      <c r="K138" s="25" t="s">
        <v>514</v>
      </c>
      <c r="L138" s="15"/>
    </row>
    <row r="139" spans="1:12" s="16" customFormat="1" ht="22.7" customHeight="1" x14ac:dyDescent="0.25">
      <c r="A139" s="14"/>
      <c r="B139" s="17" t="s">
        <v>96</v>
      </c>
      <c r="C139" s="14"/>
      <c r="D139" s="11">
        <f t="shared" si="24"/>
        <v>99</v>
      </c>
      <c r="E139" s="18">
        <f t="shared" ref="E139:K139" si="27">SUM(E140:E144)</f>
        <v>28</v>
      </c>
      <c r="F139" s="18">
        <f t="shared" si="27"/>
        <v>15</v>
      </c>
      <c r="G139" s="18">
        <f t="shared" si="27"/>
        <v>9</v>
      </c>
      <c r="H139" s="18">
        <f t="shared" si="27"/>
        <v>7</v>
      </c>
      <c r="I139" s="11">
        <f t="shared" si="27"/>
        <v>9</v>
      </c>
      <c r="J139" s="11">
        <f t="shared" si="27"/>
        <v>13</v>
      </c>
      <c r="K139" s="19">
        <f t="shared" si="27"/>
        <v>18</v>
      </c>
      <c r="L139" s="15"/>
    </row>
    <row r="140" spans="1:12" s="16" customFormat="1" ht="22.7" customHeight="1" x14ac:dyDescent="0.2">
      <c r="C140" s="1" t="s">
        <v>97</v>
      </c>
      <c r="D140" s="24">
        <f t="shared" si="24"/>
        <v>38</v>
      </c>
      <c r="E140" s="21">
        <v>11</v>
      </c>
      <c r="F140" s="21">
        <v>8</v>
      </c>
      <c r="G140" s="21">
        <v>3</v>
      </c>
      <c r="H140" s="21">
        <v>3</v>
      </c>
      <c r="I140" s="21">
        <v>1</v>
      </c>
      <c r="J140" s="21">
        <v>5</v>
      </c>
      <c r="K140" s="23">
        <v>7</v>
      </c>
      <c r="L140" s="15"/>
    </row>
    <row r="141" spans="1:12" s="16" customFormat="1" ht="22.7" customHeight="1" x14ac:dyDescent="0.2">
      <c r="C141" s="1" t="s">
        <v>98</v>
      </c>
      <c r="D141" s="24">
        <f t="shared" si="24"/>
        <v>3</v>
      </c>
      <c r="E141" s="22" t="s">
        <v>514</v>
      </c>
      <c r="F141" s="22">
        <v>1</v>
      </c>
      <c r="G141" s="22" t="s">
        <v>514</v>
      </c>
      <c r="H141" s="22" t="s">
        <v>514</v>
      </c>
      <c r="I141" s="22" t="s">
        <v>514</v>
      </c>
      <c r="J141" s="22">
        <v>1</v>
      </c>
      <c r="K141" s="25">
        <v>1</v>
      </c>
      <c r="L141" s="15"/>
    </row>
    <row r="142" spans="1:12" s="16" customFormat="1" ht="22.7" customHeight="1" x14ac:dyDescent="0.2">
      <c r="C142" s="1" t="s">
        <v>502</v>
      </c>
      <c r="D142" s="24">
        <f t="shared" si="24"/>
        <v>10</v>
      </c>
      <c r="E142" s="30">
        <v>3</v>
      </c>
      <c r="F142" s="22">
        <v>2</v>
      </c>
      <c r="G142" s="22">
        <v>2</v>
      </c>
      <c r="H142" s="22" t="s">
        <v>514</v>
      </c>
      <c r="I142" s="22" t="s">
        <v>514</v>
      </c>
      <c r="J142" s="22" t="s">
        <v>514</v>
      </c>
      <c r="K142" s="8">
        <v>3</v>
      </c>
      <c r="L142" s="15"/>
    </row>
    <row r="143" spans="1:12" s="16" customFormat="1" ht="22.7" customHeight="1" x14ac:dyDescent="0.2">
      <c r="C143" s="1" t="s">
        <v>99</v>
      </c>
      <c r="D143" s="24">
        <f t="shared" si="24"/>
        <v>2</v>
      </c>
      <c r="E143" s="30">
        <v>1</v>
      </c>
      <c r="F143" s="22" t="s">
        <v>514</v>
      </c>
      <c r="G143" s="22" t="s">
        <v>514</v>
      </c>
      <c r="H143" s="22" t="s">
        <v>514</v>
      </c>
      <c r="I143" s="22">
        <v>1</v>
      </c>
      <c r="J143" s="22" t="s">
        <v>514</v>
      </c>
      <c r="K143" s="25" t="s">
        <v>514</v>
      </c>
      <c r="L143" s="15"/>
    </row>
    <row r="144" spans="1:12" s="16" customFormat="1" ht="22.7" customHeight="1" x14ac:dyDescent="0.2">
      <c r="C144" s="1" t="s">
        <v>100</v>
      </c>
      <c r="D144" s="24">
        <f t="shared" si="24"/>
        <v>46</v>
      </c>
      <c r="E144" s="30">
        <v>13</v>
      </c>
      <c r="F144" s="30">
        <v>4</v>
      </c>
      <c r="G144" s="30">
        <v>4</v>
      </c>
      <c r="H144" s="30">
        <v>4</v>
      </c>
      <c r="I144" s="7">
        <v>7</v>
      </c>
      <c r="J144" s="7">
        <v>7</v>
      </c>
      <c r="K144" s="8">
        <v>7</v>
      </c>
      <c r="L144" s="15"/>
    </row>
    <row r="145" spans="1:12" s="16" customFormat="1" ht="22.7" customHeight="1" x14ac:dyDescent="0.25">
      <c r="A145" s="14"/>
      <c r="B145" s="17" t="s">
        <v>101</v>
      </c>
      <c r="C145" s="14"/>
      <c r="D145" s="11">
        <f t="shared" si="24"/>
        <v>9</v>
      </c>
      <c r="E145" s="18">
        <f>SUM(E146:E157)</f>
        <v>4</v>
      </c>
      <c r="F145" s="18">
        <f>SUM(F146:F157)</f>
        <v>2</v>
      </c>
      <c r="G145" s="38" t="s">
        <v>514</v>
      </c>
      <c r="H145" s="18">
        <f>SUM(H146:H157)</f>
        <v>2</v>
      </c>
      <c r="I145" s="38" t="s">
        <v>514</v>
      </c>
      <c r="J145" s="38" t="s">
        <v>514</v>
      </c>
      <c r="K145" s="19">
        <f>SUM(K146:K157)</f>
        <v>1</v>
      </c>
      <c r="L145" s="15"/>
    </row>
    <row r="146" spans="1:12" s="16" customFormat="1" ht="22.7" customHeight="1" x14ac:dyDescent="0.2">
      <c r="C146" s="1" t="s">
        <v>102</v>
      </c>
      <c r="D146" s="24">
        <f t="shared" si="24"/>
        <v>1</v>
      </c>
      <c r="E146" s="22">
        <v>1</v>
      </c>
      <c r="F146" s="22" t="s">
        <v>514</v>
      </c>
      <c r="G146" s="22" t="s">
        <v>514</v>
      </c>
      <c r="H146" s="22" t="s">
        <v>514</v>
      </c>
      <c r="I146" s="22" t="s">
        <v>514</v>
      </c>
      <c r="J146" s="22" t="s">
        <v>514</v>
      </c>
      <c r="K146" s="25" t="s">
        <v>514</v>
      </c>
      <c r="L146" s="15"/>
    </row>
    <row r="147" spans="1:12" s="16" customFormat="1" ht="22.7" customHeight="1" x14ac:dyDescent="0.2">
      <c r="C147" s="1" t="s">
        <v>26</v>
      </c>
      <c r="D147" s="24">
        <f t="shared" si="24"/>
        <v>1</v>
      </c>
      <c r="E147" s="22">
        <v>1</v>
      </c>
      <c r="F147" s="22" t="s">
        <v>514</v>
      </c>
      <c r="G147" s="22" t="s">
        <v>514</v>
      </c>
      <c r="H147" s="22" t="s">
        <v>514</v>
      </c>
      <c r="I147" s="22" t="s">
        <v>514</v>
      </c>
      <c r="J147" s="22" t="s">
        <v>514</v>
      </c>
      <c r="K147" s="25" t="s">
        <v>514</v>
      </c>
      <c r="L147" s="15"/>
    </row>
    <row r="148" spans="1:12" s="16" customFormat="1" ht="22.7" customHeight="1" x14ac:dyDescent="0.2">
      <c r="C148" s="1" t="s">
        <v>103</v>
      </c>
      <c r="D148" s="24">
        <f t="shared" si="24"/>
        <v>5</v>
      </c>
      <c r="E148" s="30">
        <v>2</v>
      </c>
      <c r="F148" s="30">
        <v>2</v>
      </c>
      <c r="G148" s="22" t="s">
        <v>514</v>
      </c>
      <c r="H148" s="30">
        <v>1</v>
      </c>
      <c r="I148" s="22" t="s">
        <v>514</v>
      </c>
      <c r="J148" s="22" t="s">
        <v>514</v>
      </c>
      <c r="K148" s="25" t="s">
        <v>514</v>
      </c>
      <c r="L148" s="15"/>
    </row>
    <row r="149" spans="1:12" ht="22.7" customHeight="1" x14ac:dyDescent="0.25">
      <c r="A149" s="58" t="s">
        <v>513</v>
      </c>
      <c r="B149" s="58"/>
      <c r="C149" s="58"/>
      <c r="D149" s="58"/>
      <c r="E149" s="58"/>
      <c r="F149" s="58"/>
      <c r="G149" s="58"/>
      <c r="H149" s="58"/>
      <c r="I149" s="58"/>
      <c r="J149" s="58"/>
      <c r="K149" s="58"/>
    </row>
    <row r="150" spans="1:12" ht="22.7" customHeight="1" x14ac:dyDescent="0.25">
      <c r="A150" s="58" t="s">
        <v>462</v>
      </c>
      <c r="B150" s="58"/>
      <c r="C150" s="58"/>
      <c r="D150" s="58"/>
      <c r="E150" s="58"/>
      <c r="F150" s="58"/>
      <c r="G150" s="58"/>
      <c r="H150" s="58"/>
      <c r="I150" s="58"/>
      <c r="J150" s="58"/>
      <c r="K150" s="58"/>
    </row>
    <row r="151" spans="1:12" ht="22.7" customHeight="1" x14ac:dyDescent="0.2">
      <c r="C151" s="3"/>
      <c r="D151" s="3"/>
      <c r="E151" s="3"/>
      <c r="F151" s="3"/>
      <c r="G151" s="3"/>
      <c r="H151" s="3"/>
      <c r="I151" s="3"/>
      <c r="J151" s="3"/>
      <c r="K151" s="3"/>
    </row>
    <row r="152" spans="1:12" s="5" customFormat="1" ht="32.25" customHeight="1" x14ac:dyDescent="0.2">
      <c r="A152" s="63" t="s">
        <v>0</v>
      </c>
      <c r="B152" s="63"/>
      <c r="C152" s="64"/>
      <c r="D152" s="69" t="s">
        <v>1</v>
      </c>
      <c r="E152" s="70"/>
      <c r="F152" s="70"/>
      <c r="G152" s="70"/>
      <c r="H152" s="70"/>
      <c r="I152" s="70"/>
      <c r="J152" s="70"/>
      <c r="K152" s="70"/>
      <c r="L152" s="4"/>
    </row>
    <row r="153" spans="1:12" s="5" customFormat="1" ht="32.25" customHeight="1" x14ac:dyDescent="0.2">
      <c r="A153" s="65"/>
      <c r="B153" s="65"/>
      <c r="C153" s="66"/>
      <c r="D153" s="71" t="s">
        <v>2</v>
      </c>
      <c r="E153" s="61" t="s">
        <v>3</v>
      </c>
      <c r="F153" s="70"/>
      <c r="G153" s="70"/>
      <c r="H153" s="70"/>
      <c r="I153" s="70"/>
      <c r="J153" s="70"/>
      <c r="K153" s="70"/>
      <c r="L153" s="4"/>
    </row>
    <row r="154" spans="1:12" s="5" customFormat="1" ht="22.7" customHeight="1" x14ac:dyDescent="0.2">
      <c r="A154" s="65"/>
      <c r="B154" s="65"/>
      <c r="C154" s="66"/>
      <c r="D154" s="72"/>
      <c r="E154" s="59" t="s">
        <v>4</v>
      </c>
      <c r="F154" s="59" t="s">
        <v>5</v>
      </c>
      <c r="G154" s="59" t="s">
        <v>6</v>
      </c>
      <c r="H154" s="59" t="s">
        <v>7</v>
      </c>
      <c r="I154" s="59" t="s">
        <v>8</v>
      </c>
      <c r="J154" s="59" t="s">
        <v>9</v>
      </c>
      <c r="K154" s="61" t="s">
        <v>10</v>
      </c>
      <c r="L154" s="4"/>
    </row>
    <row r="155" spans="1:12" s="5" customFormat="1" ht="22.7" customHeight="1" x14ac:dyDescent="0.2">
      <c r="A155" s="67"/>
      <c r="B155" s="67"/>
      <c r="C155" s="68"/>
      <c r="D155" s="73"/>
      <c r="E155" s="60"/>
      <c r="F155" s="60"/>
      <c r="G155" s="60"/>
      <c r="H155" s="60"/>
      <c r="I155" s="60"/>
      <c r="J155" s="60"/>
      <c r="K155" s="62"/>
      <c r="L155" s="4"/>
    </row>
    <row r="156" spans="1:12" s="5" customFormat="1" ht="33" customHeight="1" x14ac:dyDescent="0.25">
      <c r="A156" s="51"/>
      <c r="B156" s="17" t="s">
        <v>527</v>
      </c>
      <c r="C156" s="51"/>
      <c r="D156" s="52"/>
      <c r="E156" s="53"/>
      <c r="F156" s="53"/>
      <c r="G156" s="53"/>
      <c r="H156" s="53"/>
      <c r="I156" s="53"/>
      <c r="J156" s="53"/>
      <c r="K156" s="54"/>
      <c r="L156" s="4"/>
    </row>
    <row r="157" spans="1:12" ht="22.7" customHeight="1" x14ac:dyDescent="0.2">
      <c r="A157" s="16"/>
      <c r="B157" s="16"/>
      <c r="C157" s="1" t="s">
        <v>131</v>
      </c>
      <c r="D157" s="24">
        <f>SUM(E157:K157)</f>
        <v>2</v>
      </c>
      <c r="E157" s="22" t="s">
        <v>514</v>
      </c>
      <c r="F157" s="22" t="s">
        <v>514</v>
      </c>
      <c r="G157" s="22" t="s">
        <v>514</v>
      </c>
      <c r="H157" s="22">
        <v>1</v>
      </c>
      <c r="I157" s="22" t="s">
        <v>514</v>
      </c>
      <c r="J157" s="22" t="s">
        <v>514</v>
      </c>
      <c r="K157" s="25">
        <v>1</v>
      </c>
    </row>
    <row r="158" spans="1:12" s="14" customFormat="1" ht="22.7" customHeight="1" x14ac:dyDescent="0.25">
      <c r="A158" s="17" t="s">
        <v>104</v>
      </c>
      <c r="D158" s="11">
        <f t="shared" ref="D158:K158" si="28">SUM(D159+D168+D174+D183+D198+D212+D230+D239+D243+D249+D258+D271+D277)</f>
        <v>4906</v>
      </c>
      <c r="E158" s="11">
        <f t="shared" si="28"/>
        <v>638</v>
      </c>
      <c r="F158" s="11">
        <f t="shared" si="28"/>
        <v>740</v>
      </c>
      <c r="G158" s="11">
        <f t="shared" si="28"/>
        <v>674</v>
      </c>
      <c r="H158" s="11">
        <f t="shared" si="28"/>
        <v>693</v>
      </c>
      <c r="I158" s="11">
        <f t="shared" si="28"/>
        <v>680</v>
      </c>
      <c r="J158" s="11">
        <f t="shared" si="28"/>
        <v>771</v>
      </c>
      <c r="K158" s="19">
        <f t="shared" si="28"/>
        <v>710</v>
      </c>
      <c r="L158" s="33"/>
    </row>
    <row r="159" spans="1:12" s="16" customFormat="1" ht="22.7" customHeight="1" x14ac:dyDescent="0.25">
      <c r="A159" s="14"/>
      <c r="B159" s="17" t="s">
        <v>105</v>
      </c>
      <c r="C159" s="14"/>
      <c r="D159" s="11">
        <f>SUM(E159:K159)</f>
        <v>67</v>
      </c>
      <c r="E159" s="18">
        <f t="shared" ref="E159:K159" si="29">SUM(E160:E167)</f>
        <v>18</v>
      </c>
      <c r="F159" s="18">
        <f t="shared" si="29"/>
        <v>9</v>
      </c>
      <c r="G159" s="18">
        <f t="shared" si="29"/>
        <v>6</v>
      </c>
      <c r="H159" s="18">
        <f t="shared" si="29"/>
        <v>9</v>
      </c>
      <c r="I159" s="11">
        <f t="shared" si="29"/>
        <v>8</v>
      </c>
      <c r="J159" s="11">
        <f t="shared" si="29"/>
        <v>10</v>
      </c>
      <c r="K159" s="19">
        <f t="shared" si="29"/>
        <v>7</v>
      </c>
      <c r="L159" s="15"/>
    </row>
    <row r="160" spans="1:12" s="16" customFormat="1" ht="22.7" customHeight="1" x14ac:dyDescent="0.2">
      <c r="C160" s="1" t="s">
        <v>106</v>
      </c>
      <c r="D160" s="24">
        <f t="shared" ref="D160:D167" si="30">SUM(E160:K160)</f>
        <v>15</v>
      </c>
      <c r="E160" s="30">
        <v>3</v>
      </c>
      <c r="F160" s="30">
        <v>1</v>
      </c>
      <c r="G160" s="30">
        <v>3</v>
      </c>
      <c r="H160" s="30">
        <v>2</v>
      </c>
      <c r="I160" s="7">
        <v>3</v>
      </c>
      <c r="J160" s="7">
        <v>3</v>
      </c>
      <c r="K160" s="25" t="s">
        <v>514</v>
      </c>
      <c r="L160" s="15"/>
    </row>
    <row r="161" spans="1:12" s="16" customFormat="1" ht="22.7" customHeight="1" x14ac:dyDescent="0.2">
      <c r="C161" s="1" t="s">
        <v>107</v>
      </c>
      <c r="D161" s="24">
        <f t="shared" si="30"/>
        <v>10</v>
      </c>
      <c r="E161" s="30">
        <v>4</v>
      </c>
      <c r="F161" s="22">
        <v>1</v>
      </c>
      <c r="G161" s="30">
        <v>2</v>
      </c>
      <c r="H161" s="22" t="s">
        <v>514</v>
      </c>
      <c r="I161" s="22" t="s">
        <v>514</v>
      </c>
      <c r="J161" s="7">
        <v>2</v>
      </c>
      <c r="K161" s="8">
        <v>1</v>
      </c>
      <c r="L161" s="15"/>
    </row>
    <row r="162" spans="1:12" s="16" customFormat="1" ht="22.7" customHeight="1" x14ac:dyDescent="0.2">
      <c r="C162" s="1" t="s">
        <v>108</v>
      </c>
      <c r="D162" s="24">
        <f t="shared" si="30"/>
        <v>9</v>
      </c>
      <c r="E162" s="30">
        <v>1</v>
      </c>
      <c r="F162" s="22">
        <v>2</v>
      </c>
      <c r="G162" s="22" t="s">
        <v>514</v>
      </c>
      <c r="H162" s="22">
        <v>1</v>
      </c>
      <c r="I162" s="22" t="s">
        <v>514</v>
      </c>
      <c r="J162" s="22">
        <v>1</v>
      </c>
      <c r="K162" s="8">
        <v>4</v>
      </c>
      <c r="L162" s="15"/>
    </row>
    <row r="163" spans="1:12" s="16" customFormat="1" ht="22.7" customHeight="1" x14ac:dyDescent="0.2">
      <c r="C163" s="1" t="s">
        <v>109</v>
      </c>
      <c r="D163" s="24">
        <f>SUM(E163:K163)</f>
        <v>13</v>
      </c>
      <c r="E163" s="22">
        <v>4</v>
      </c>
      <c r="F163" s="22">
        <v>2</v>
      </c>
      <c r="G163" s="30">
        <v>1</v>
      </c>
      <c r="H163" s="22">
        <v>3</v>
      </c>
      <c r="I163" s="22" t="s">
        <v>514</v>
      </c>
      <c r="J163" s="22">
        <v>3</v>
      </c>
      <c r="K163" s="25" t="s">
        <v>514</v>
      </c>
      <c r="L163" s="15"/>
    </row>
    <row r="164" spans="1:12" s="16" customFormat="1" ht="22.7" customHeight="1" x14ac:dyDescent="0.2">
      <c r="C164" s="1" t="s">
        <v>110</v>
      </c>
      <c r="D164" s="24">
        <f>SUM(E164:K164)</f>
        <v>10</v>
      </c>
      <c r="E164" s="22">
        <v>3</v>
      </c>
      <c r="F164" s="22">
        <v>2</v>
      </c>
      <c r="G164" s="22" t="s">
        <v>514</v>
      </c>
      <c r="H164" s="22">
        <v>2</v>
      </c>
      <c r="I164" s="22">
        <v>2</v>
      </c>
      <c r="J164" s="22" t="s">
        <v>514</v>
      </c>
      <c r="K164" s="26">
        <v>1</v>
      </c>
      <c r="L164" s="15"/>
    </row>
    <row r="165" spans="1:12" s="16" customFormat="1" ht="22.7" customHeight="1" x14ac:dyDescent="0.2">
      <c r="C165" s="1" t="s">
        <v>111</v>
      </c>
      <c r="D165" s="24">
        <f t="shared" si="30"/>
        <v>4</v>
      </c>
      <c r="E165" s="30">
        <v>1</v>
      </c>
      <c r="F165" s="22">
        <v>1</v>
      </c>
      <c r="G165" s="22" t="s">
        <v>514</v>
      </c>
      <c r="H165" s="22">
        <v>1</v>
      </c>
      <c r="I165" s="22" t="s">
        <v>514</v>
      </c>
      <c r="J165" s="22" t="s">
        <v>514</v>
      </c>
      <c r="K165" s="8">
        <v>1</v>
      </c>
      <c r="L165" s="15"/>
    </row>
    <row r="166" spans="1:12" s="16" customFormat="1" ht="22.7" customHeight="1" x14ac:dyDescent="0.2">
      <c r="C166" s="1" t="s">
        <v>112</v>
      </c>
      <c r="D166" s="24">
        <f t="shared" si="30"/>
        <v>4</v>
      </c>
      <c r="E166" s="30">
        <v>1</v>
      </c>
      <c r="F166" s="22" t="s">
        <v>514</v>
      </c>
      <c r="G166" s="22" t="s">
        <v>514</v>
      </c>
      <c r="H166" s="22" t="s">
        <v>514</v>
      </c>
      <c r="I166" s="22">
        <v>3</v>
      </c>
      <c r="J166" s="22" t="s">
        <v>514</v>
      </c>
      <c r="K166" s="25" t="s">
        <v>514</v>
      </c>
      <c r="L166" s="15"/>
    </row>
    <row r="167" spans="1:12" s="16" customFormat="1" ht="22.7" customHeight="1" x14ac:dyDescent="0.2">
      <c r="C167" s="1" t="s">
        <v>113</v>
      </c>
      <c r="D167" s="24">
        <f t="shared" si="30"/>
        <v>2</v>
      </c>
      <c r="E167" s="22">
        <v>1</v>
      </c>
      <c r="F167" s="22" t="s">
        <v>514</v>
      </c>
      <c r="G167" s="22" t="s">
        <v>514</v>
      </c>
      <c r="H167" s="22" t="s">
        <v>514</v>
      </c>
      <c r="I167" s="22" t="s">
        <v>514</v>
      </c>
      <c r="J167" s="22">
        <v>1</v>
      </c>
      <c r="K167" s="25" t="s">
        <v>514</v>
      </c>
      <c r="L167" s="15"/>
    </row>
    <row r="168" spans="1:12" s="16" customFormat="1" ht="22.7" customHeight="1" x14ac:dyDescent="0.25">
      <c r="A168" s="14"/>
      <c r="B168" s="17" t="s">
        <v>114</v>
      </c>
      <c r="C168" s="14"/>
      <c r="D168" s="11">
        <f t="shared" ref="D168:D175" si="31">SUM(E168:K168)</f>
        <v>292</v>
      </c>
      <c r="E168" s="18">
        <f>SUM(E169:E173)</f>
        <v>63</v>
      </c>
      <c r="F168" s="18">
        <f t="shared" ref="F168:K168" si="32">SUM(F169:F173)</f>
        <v>37</v>
      </c>
      <c r="G168" s="18">
        <f t="shared" si="32"/>
        <v>43</v>
      </c>
      <c r="H168" s="18">
        <f t="shared" si="32"/>
        <v>28</v>
      </c>
      <c r="I168" s="18">
        <f t="shared" si="32"/>
        <v>41</v>
      </c>
      <c r="J168" s="18">
        <f t="shared" si="32"/>
        <v>45</v>
      </c>
      <c r="K168" s="36">
        <f t="shared" si="32"/>
        <v>35</v>
      </c>
      <c r="L168" s="15"/>
    </row>
    <row r="169" spans="1:12" s="16" customFormat="1" ht="22.7" customHeight="1" x14ac:dyDescent="0.2">
      <c r="C169" s="1" t="s">
        <v>115</v>
      </c>
      <c r="D169" s="24">
        <f t="shared" si="31"/>
        <v>93</v>
      </c>
      <c r="E169" s="30">
        <v>23</v>
      </c>
      <c r="F169" s="30">
        <v>11</v>
      </c>
      <c r="G169" s="30">
        <v>13</v>
      </c>
      <c r="H169" s="30">
        <v>10</v>
      </c>
      <c r="I169" s="7">
        <v>18</v>
      </c>
      <c r="J169" s="7">
        <v>8</v>
      </c>
      <c r="K169" s="8">
        <v>10</v>
      </c>
      <c r="L169" s="15"/>
    </row>
    <row r="170" spans="1:12" s="16" customFormat="1" ht="22.7" customHeight="1" x14ac:dyDescent="0.2">
      <c r="C170" s="1" t="s">
        <v>116</v>
      </c>
      <c r="D170" s="24">
        <f t="shared" si="31"/>
        <v>2</v>
      </c>
      <c r="E170" s="30">
        <v>1</v>
      </c>
      <c r="F170" s="22" t="s">
        <v>514</v>
      </c>
      <c r="G170" s="22" t="s">
        <v>514</v>
      </c>
      <c r="H170" s="22" t="s">
        <v>514</v>
      </c>
      <c r="I170" s="22">
        <v>1</v>
      </c>
      <c r="J170" s="22" t="s">
        <v>514</v>
      </c>
      <c r="K170" s="25" t="s">
        <v>514</v>
      </c>
      <c r="L170" s="15"/>
    </row>
    <row r="171" spans="1:12" s="16" customFormat="1" ht="22.7" customHeight="1" x14ac:dyDescent="0.2">
      <c r="C171" s="1" t="s">
        <v>117</v>
      </c>
      <c r="D171" s="24">
        <f t="shared" si="31"/>
        <v>140</v>
      </c>
      <c r="E171" s="30">
        <v>29</v>
      </c>
      <c r="F171" s="30">
        <v>17</v>
      </c>
      <c r="G171" s="30">
        <v>20</v>
      </c>
      <c r="H171" s="30">
        <v>14</v>
      </c>
      <c r="I171" s="7">
        <v>17</v>
      </c>
      <c r="J171" s="7">
        <v>26</v>
      </c>
      <c r="K171" s="8">
        <v>17</v>
      </c>
      <c r="L171" s="15"/>
    </row>
    <row r="172" spans="1:12" s="16" customFormat="1" ht="22.7" customHeight="1" x14ac:dyDescent="0.2">
      <c r="C172" s="1" t="s">
        <v>118</v>
      </c>
      <c r="D172" s="24">
        <f t="shared" si="31"/>
        <v>24</v>
      </c>
      <c r="E172" s="30">
        <v>3</v>
      </c>
      <c r="F172" s="30">
        <v>3</v>
      </c>
      <c r="G172" s="30">
        <v>6</v>
      </c>
      <c r="H172" s="30">
        <v>2</v>
      </c>
      <c r="I172" s="7">
        <v>4</v>
      </c>
      <c r="J172" s="7">
        <v>4</v>
      </c>
      <c r="K172" s="8">
        <v>2</v>
      </c>
      <c r="L172" s="15"/>
    </row>
    <row r="173" spans="1:12" s="16" customFormat="1" ht="22.7" customHeight="1" x14ac:dyDescent="0.2">
      <c r="C173" s="1" t="s">
        <v>119</v>
      </c>
      <c r="D173" s="24">
        <f t="shared" si="31"/>
        <v>33</v>
      </c>
      <c r="E173" s="30">
        <v>7</v>
      </c>
      <c r="F173" s="30">
        <v>6</v>
      </c>
      <c r="G173" s="30">
        <v>4</v>
      </c>
      <c r="H173" s="30">
        <v>2</v>
      </c>
      <c r="I173" s="7">
        <v>1</v>
      </c>
      <c r="J173" s="22">
        <v>7</v>
      </c>
      <c r="K173" s="8">
        <v>6</v>
      </c>
      <c r="L173" s="15"/>
    </row>
    <row r="174" spans="1:12" s="16" customFormat="1" ht="22.7" customHeight="1" x14ac:dyDescent="0.25">
      <c r="A174" s="14"/>
      <c r="B174" s="17" t="s">
        <v>120</v>
      </c>
      <c r="C174" s="14"/>
      <c r="D174" s="11">
        <f t="shared" si="31"/>
        <v>172</v>
      </c>
      <c r="E174" s="18">
        <f t="shared" ref="E174:K174" si="33">SUM(E175:E182)</f>
        <v>25</v>
      </c>
      <c r="F174" s="18">
        <f t="shared" si="33"/>
        <v>33</v>
      </c>
      <c r="G174" s="18">
        <f t="shared" si="33"/>
        <v>19</v>
      </c>
      <c r="H174" s="18">
        <f t="shared" si="33"/>
        <v>21</v>
      </c>
      <c r="I174" s="11">
        <f t="shared" si="33"/>
        <v>24</v>
      </c>
      <c r="J174" s="11">
        <f t="shared" si="33"/>
        <v>21</v>
      </c>
      <c r="K174" s="19">
        <f t="shared" si="33"/>
        <v>29</v>
      </c>
      <c r="L174" s="15"/>
    </row>
    <row r="175" spans="1:12" s="16" customFormat="1" ht="22.7" customHeight="1" x14ac:dyDescent="0.2">
      <c r="C175" s="1" t="s">
        <v>121</v>
      </c>
      <c r="D175" s="24">
        <f t="shared" si="31"/>
        <v>62</v>
      </c>
      <c r="E175" s="30">
        <v>8</v>
      </c>
      <c r="F175" s="30">
        <v>6</v>
      </c>
      <c r="G175" s="30">
        <v>8</v>
      </c>
      <c r="H175" s="30">
        <v>9</v>
      </c>
      <c r="I175" s="7">
        <v>7</v>
      </c>
      <c r="J175" s="7">
        <v>12</v>
      </c>
      <c r="K175" s="8">
        <v>12</v>
      </c>
      <c r="L175" s="15"/>
    </row>
    <row r="176" spans="1:12" s="16" customFormat="1" ht="22.7" customHeight="1" x14ac:dyDescent="0.2">
      <c r="C176" s="1" t="s">
        <v>122</v>
      </c>
      <c r="D176" s="24">
        <f t="shared" ref="D176:D182" si="34">SUM(E176:K176)</f>
        <v>53</v>
      </c>
      <c r="E176" s="30">
        <v>7</v>
      </c>
      <c r="F176" s="30">
        <v>14</v>
      </c>
      <c r="G176" s="30">
        <v>5</v>
      </c>
      <c r="H176" s="30">
        <v>6</v>
      </c>
      <c r="I176" s="7">
        <v>7</v>
      </c>
      <c r="J176" s="7">
        <v>5</v>
      </c>
      <c r="K176" s="8">
        <v>9</v>
      </c>
      <c r="L176" s="15"/>
    </row>
    <row r="177" spans="1:12" s="16" customFormat="1" ht="22.7" customHeight="1" x14ac:dyDescent="0.2">
      <c r="C177" s="1" t="s">
        <v>464</v>
      </c>
      <c r="D177" s="24">
        <f t="shared" si="34"/>
        <v>3</v>
      </c>
      <c r="E177" s="7" t="s">
        <v>514</v>
      </c>
      <c r="F177" s="30">
        <v>1</v>
      </c>
      <c r="G177" s="30">
        <v>1</v>
      </c>
      <c r="H177" s="7" t="s">
        <v>514</v>
      </c>
      <c r="I177" s="7">
        <v>1</v>
      </c>
      <c r="J177" s="7" t="s">
        <v>514</v>
      </c>
      <c r="K177" s="57" t="s">
        <v>514</v>
      </c>
      <c r="L177" s="15"/>
    </row>
    <row r="178" spans="1:12" s="16" customFormat="1" ht="22.7" customHeight="1" x14ac:dyDescent="0.2">
      <c r="C178" s="1" t="s">
        <v>123</v>
      </c>
      <c r="D178" s="24">
        <f t="shared" si="34"/>
        <v>2</v>
      </c>
      <c r="E178" s="30">
        <v>1</v>
      </c>
      <c r="F178" s="7" t="s">
        <v>514</v>
      </c>
      <c r="G178" s="7" t="s">
        <v>514</v>
      </c>
      <c r="H178" s="22">
        <v>1</v>
      </c>
      <c r="I178" s="7" t="s">
        <v>514</v>
      </c>
      <c r="J178" s="7" t="s">
        <v>514</v>
      </c>
      <c r="K178" s="57" t="s">
        <v>514</v>
      </c>
      <c r="L178" s="15"/>
    </row>
    <row r="179" spans="1:12" s="16" customFormat="1" ht="22.7" customHeight="1" x14ac:dyDescent="0.2">
      <c r="C179" s="1" t="s">
        <v>124</v>
      </c>
      <c r="D179" s="24">
        <f t="shared" si="34"/>
        <v>11</v>
      </c>
      <c r="E179" s="30">
        <v>3</v>
      </c>
      <c r="F179" s="22">
        <v>2</v>
      </c>
      <c r="G179" s="7" t="s">
        <v>514</v>
      </c>
      <c r="H179" s="22">
        <v>2</v>
      </c>
      <c r="I179" s="22">
        <v>1</v>
      </c>
      <c r="J179" s="7" t="s">
        <v>514</v>
      </c>
      <c r="K179" s="8">
        <v>3</v>
      </c>
      <c r="L179" s="15"/>
    </row>
    <row r="180" spans="1:12" s="16" customFormat="1" ht="22.7" customHeight="1" x14ac:dyDescent="0.2">
      <c r="C180" s="1" t="s">
        <v>125</v>
      </c>
      <c r="D180" s="24">
        <f t="shared" si="34"/>
        <v>2</v>
      </c>
      <c r="E180" s="22">
        <v>2</v>
      </c>
      <c r="F180" s="7" t="s">
        <v>514</v>
      </c>
      <c r="G180" s="7" t="s">
        <v>514</v>
      </c>
      <c r="H180" s="7" t="s">
        <v>514</v>
      </c>
      <c r="I180" s="7" t="s">
        <v>514</v>
      </c>
      <c r="J180" s="7" t="s">
        <v>514</v>
      </c>
      <c r="K180" s="57" t="s">
        <v>514</v>
      </c>
      <c r="L180" s="15"/>
    </row>
    <row r="181" spans="1:12" s="16" customFormat="1" ht="22.7" customHeight="1" x14ac:dyDescent="0.2">
      <c r="C181" s="1" t="s">
        <v>126</v>
      </c>
      <c r="D181" s="24">
        <f t="shared" si="34"/>
        <v>31</v>
      </c>
      <c r="E181" s="30">
        <v>4</v>
      </c>
      <c r="F181" s="22">
        <v>9</v>
      </c>
      <c r="G181" s="30">
        <v>4</v>
      </c>
      <c r="H181" s="30">
        <v>2</v>
      </c>
      <c r="I181" s="22">
        <v>5</v>
      </c>
      <c r="J181" s="7">
        <v>3</v>
      </c>
      <c r="K181" s="8">
        <v>4</v>
      </c>
      <c r="L181" s="15"/>
    </row>
    <row r="182" spans="1:12" s="16" customFormat="1" ht="22.7" customHeight="1" x14ac:dyDescent="0.2">
      <c r="C182" s="1" t="s">
        <v>127</v>
      </c>
      <c r="D182" s="24">
        <f t="shared" si="34"/>
        <v>8</v>
      </c>
      <c r="E182" s="7" t="s">
        <v>514</v>
      </c>
      <c r="F182" s="30">
        <v>1</v>
      </c>
      <c r="G182" s="30">
        <v>1</v>
      </c>
      <c r="H182" s="30">
        <v>1</v>
      </c>
      <c r="I182" s="22">
        <v>3</v>
      </c>
      <c r="J182" s="22">
        <v>1</v>
      </c>
      <c r="K182" s="8">
        <v>1</v>
      </c>
      <c r="L182" s="15"/>
    </row>
    <row r="183" spans="1:12" s="16" customFormat="1" ht="22.7" customHeight="1" x14ac:dyDescent="0.25">
      <c r="A183" s="14"/>
      <c r="B183" s="17" t="s">
        <v>128</v>
      </c>
      <c r="C183" s="14"/>
      <c r="D183" s="11">
        <f>SUM(E183:K183)</f>
        <v>182</v>
      </c>
      <c r="E183" s="18">
        <f t="shared" ref="E183:K183" si="35">SUM(E184:E197)</f>
        <v>39</v>
      </c>
      <c r="F183" s="18">
        <f t="shared" si="35"/>
        <v>21</v>
      </c>
      <c r="G183" s="18">
        <f t="shared" si="35"/>
        <v>20</v>
      </c>
      <c r="H183" s="18">
        <f t="shared" si="35"/>
        <v>24</v>
      </c>
      <c r="I183" s="11">
        <f t="shared" si="35"/>
        <v>18</v>
      </c>
      <c r="J183" s="11">
        <f t="shared" si="35"/>
        <v>25</v>
      </c>
      <c r="K183" s="19">
        <f t="shared" si="35"/>
        <v>35</v>
      </c>
      <c r="L183" s="15"/>
    </row>
    <row r="184" spans="1:12" s="16" customFormat="1" ht="22.7" customHeight="1" x14ac:dyDescent="0.2">
      <c r="C184" s="1" t="s">
        <v>129</v>
      </c>
      <c r="D184" s="24">
        <f t="shared" ref="D184:D197" si="36">SUM(E184:K184)</f>
        <v>75</v>
      </c>
      <c r="E184" s="30">
        <v>15</v>
      </c>
      <c r="F184" s="30">
        <v>6</v>
      </c>
      <c r="G184" s="30">
        <v>11</v>
      </c>
      <c r="H184" s="30">
        <v>9</v>
      </c>
      <c r="I184" s="7">
        <v>8</v>
      </c>
      <c r="J184" s="7">
        <v>10</v>
      </c>
      <c r="K184" s="8">
        <v>16</v>
      </c>
      <c r="L184" s="15"/>
    </row>
    <row r="185" spans="1:12" s="16" customFormat="1" ht="22.7" customHeight="1" x14ac:dyDescent="0.2">
      <c r="C185" s="1" t="s">
        <v>130</v>
      </c>
      <c r="D185" s="24">
        <f t="shared" si="36"/>
        <v>11</v>
      </c>
      <c r="E185" s="30">
        <v>3</v>
      </c>
      <c r="F185" s="22">
        <v>3</v>
      </c>
      <c r="G185" s="22" t="s">
        <v>514</v>
      </c>
      <c r="H185" s="22">
        <v>1</v>
      </c>
      <c r="I185" s="7">
        <v>1</v>
      </c>
      <c r="J185" s="22" t="s">
        <v>514</v>
      </c>
      <c r="K185" s="8">
        <v>3</v>
      </c>
      <c r="L185" s="15"/>
    </row>
    <row r="186" spans="1:12" ht="22.7" customHeight="1" x14ac:dyDescent="0.25">
      <c r="A186" s="58" t="s">
        <v>513</v>
      </c>
      <c r="B186" s="58"/>
      <c r="C186" s="58"/>
      <c r="D186" s="58"/>
      <c r="E186" s="58"/>
      <c r="F186" s="58"/>
      <c r="G186" s="58"/>
      <c r="H186" s="58"/>
      <c r="I186" s="58"/>
      <c r="J186" s="58"/>
      <c r="K186" s="58"/>
    </row>
    <row r="187" spans="1:12" ht="22.7" customHeight="1" x14ac:dyDescent="0.25">
      <c r="A187" s="58" t="s">
        <v>462</v>
      </c>
      <c r="B187" s="58"/>
      <c r="C187" s="58"/>
      <c r="D187" s="58"/>
      <c r="E187" s="58"/>
      <c r="F187" s="58"/>
      <c r="G187" s="58"/>
      <c r="H187" s="58"/>
      <c r="I187" s="58"/>
      <c r="J187" s="58"/>
      <c r="K187" s="58"/>
    </row>
    <row r="188" spans="1:12" ht="22.7" customHeight="1" x14ac:dyDescent="0.2">
      <c r="C188" s="3"/>
      <c r="D188" s="3"/>
      <c r="E188" s="3"/>
      <c r="F188" s="3"/>
      <c r="G188" s="3"/>
      <c r="H188" s="3"/>
      <c r="I188" s="3"/>
      <c r="J188" s="3"/>
      <c r="K188" s="3"/>
    </row>
    <row r="189" spans="1:12" s="5" customFormat="1" ht="32.25" customHeight="1" x14ac:dyDescent="0.2">
      <c r="A189" s="63" t="s">
        <v>0</v>
      </c>
      <c r="B189" s="63"/>
      <c r="C189" s="64"/>
      <c r="D189" s="69" t="s">
        <v>1</v>
      </c>
      <c r="E189" s="70"/>
      <c r="F189" s="70"/>
      <c r="G189" s="70"/>
      <c r="H189" s="70"/>
      <c r="I189" s="70"/>
      <c r="J189" s="70"/>
      <c r="K189" s="70"/>
      <c r="L189" s="4"/>
    </row>
    <row r="190" spans="1:12" s="5" customFormat="1" ht="32.25" customHeight="1" x14ac:dyDescent="0.2">
      <c r="A190" s="65"/>
      <c r="B190" s="65"/>
      <c r="C190" s="66"/>
      <c r="D190" s="71" t="s">
        <v>2</v>
      </c>
      <c r="E190" s="61" t="s">
        <v>3</v>
      </c>
      <c r="F190" s="70"/>
      <c r="G190" s="70"/>
      <c r="H190" s="70"/>
      <c r="I190" s="70"/>
      <c r="J190" s="70"/>
      <c r="K190" s="70"/>
      <c r="L190" s="4"/>
    </row>
    <row r="191" spans="1:12" s="5" customFormat="1" ht="22.7" customHeight="1" x14ac:dyDescent="0.2">
      <c r="A191" s="65"/>
      <c r="B191" s="65"/>
      <c r="C191" s="66"/>
      <c r="D191" s="72"/>
      <c r="E191" s="59" t="s">
        <v>4</v>
      </c>
      <c r="F191" s="59" t="s">
        <v>5</v>
      </c>
      <c r="G191" s="59" t="s">
        <v>6</v>
      </c>
      <c r="H191" s="59" t="s">
        <v>7</v>
      </c>
      <c r="I191" s="59" t="s">
        <v>8</v>
      </c>
      <c r="J191" s="59" t="s">
        <v>9</v>
      </c>
      <c r="K191" s="61" t="s">
        <v>10</v>
      </c>
      <c r="L191" s="4"/>
    </row>
    <row r="192" spans="1:12" s="5" customFormat="1" ht="22.7" customHeight="1" x14ac:dyDescent="0.2">
      <c r="A192" s="67"/>
      <c r="B192" s="67"/>
      <c r="C192" s="68"/>
      <c r="D192" s="73"/>
      <c r="E192" s="60"/>
      <c r="F192" s="60"/>
      <c r="G192" s="60"/>
      <c r="H192" s="60"/>
      <c r="I192" s="60"/>
      <c r="J192" s="60"/>
      <c r="K192" s="62"/>
      <c r="L192" s="4"/>
    </row>
    <row r="193" spans="1:12" ht="33" customHeight="1" x14ac:dyDescent="0.25">
      <c r="B193" s="31" t="s">
        <v>518</v>
      </c>
      <c r="C193" s="6"/>
      <c r="D193" s="7"/>
      <c r="E193" s="7"/>
      <c r="F193" s="7"/>
      <c r="G193" s="7"/>
      <c r="H193" s="7"/>
      <c r="I193" s="7"/>
      <c r="J193" s="7"/>
      <c r="K193" s="8"/>
    </row>
    <row r="194" spans="1:12" s="16" customFormat="1" ht="22.7" customHeight="1" x14ac:dyDescent="0.2">
      <c r="C194" s="1" t="s">
        <v>131</v>
      </c>
      <c r="D194" s="24">
        <f>SUM(E194:K194)</f>
        <v>4</v>
      </c>
      <c r="E194" s="22">
        <v>1</v>
      </c>
      <c r="F194" s="22" t="s">
        <v>514</v>
      </c>
      <c r="G194" s="22">
        <v>1</v>
      </c>
      <c r="H194" s="30">
        <v>1</v>
      </c>
      <c r="I194" s="22" t="s">
        <v>514</v>
      </c>
      <c r="J194" s="7">
        <v>1</v>
      </c>
      <c r="K194" s="25" t="s">
        <v>514</v>
      </c>
      <c r="L194" s="15"/>
    </row>
    <row r="195" spans="1:12" s="16" customFormat="1" ht="22.7" customHeight="1" x14ac:dyDescent="0.2">
      <c r="C195" s="1" t="s">
        <v>132</v>
      </c>
      <c r="D195" s="24">
        <f>SUM(E195:K195)</f>
        <v>71</v>
      </c>
      <c r="E195" s="30">
        <v>13</v>
      </c>
      <c r="F195" s="30">
        <v>7</v>
      </c>
      <c r="G195" s="30">
        <v>5</v>
      </c>
      <c r="H195" s="30">
        <v>11</v>
      </c>
      <c r="I195" s="7">
        <v>8</v>
      </c>
      <c r="J195" s="7">
        <v>13</v>
      </c>
      <c r="K195" s="8">
        <v>14</v>
      </c>
      <c r="L195" s="15"/>
    </row>
    <row r="196" spans="1:12" s="16" customFormat="1" ht="22.7" customHeight="1" x14ac:dyDescent="0.2">
      <c r="C196" s="1" t="s">
        <v>133</v>
      </c>
      <c r="D196" s="24">
        <f>SUM(E196:K196)</f>
        <v>6</v>
      </c>
      <c r="E196" s="30">
        <v>3</v>
      </c>
      <c r="F196" s="30">
        <v>1</v>
      </c>
      <c r="G196" s="22" t="s">
        <v>514</v>
      </c>
      <c r="H196" s="22">
        <v>1</v>
      </c>
      <c r="I196" s="22" t="s">
        <v>514</v>
      </c>
      <c r="J196" s="22" t="s">
        <v>514</v>
      </c>
      <c r="K196" s="8">
        <v>1</v>
      </c>
      <c r="L196" s="15"/>
    </row>
    <row r="197" spans="1:12" s="16" customFormat="1" ht="22.7" customHeight="1" x14ac:dyDescent="0.2">
      <c r="C197" s="1" t="s">
        <v>134</v>
      </c>
      <c r="D197" s="24">
        <f t="shared" si="36"/>
        <v>15</v>
      </c>
      <c r="E197" s="30">
        <v>4</v>
      </c>
      <c r="F197" s="30">
        <v>4</v>
      </c>
      <c r="G197" s="30">
        <v>3</v>
      </c>
      <c r="H197" s="30">
        <v>1</v>
      </c>
      <c r="I197" s="22">
        <v>1</v>
      </c>
      <c r="J197" s="7">
        <v>1</v>
      </c>
      <c r="K197" s="25">
        <v>1</v>
      </c>
      <c r="L197" s="15"/>
    </row>
    <row r="198" spans="1:12" s="16" customFormat="1" ht="22.7" customHeight="1" x14ac:dyDescent="0.25">
      <c r="A198" s="14"/>
      <c r="B198" s="17" t="s">
        <v>135</v>
      </c>
      <c r="C198" s="14"/>
      <c r="D198" s="11">
        <f>SUM(E198:K198)</f>
        <v>698</v>
      </c>
      <c r="E198" s="18">
        <f t="shared" ref="E198:K198" si="37">SUM(E199:E211)</f>
        <v>123</v>
      </c>
      <c r="F198" s="18">
        <f t="shared" si="37"/>
        <v>106</v>
      </c>
      <c r="G198" s="18">
        <f t="shared" si="37"/>
        <v>79</v>
      </c>
      <c r="H198" s="18">
        <f t="shared" si="37"/>
        <v>92</v>
      </c>
      <c r="I198" s="11">
        <f t="shared" si="37"/>
        <v>87</v>
      </c>
      <c r="J198" s="11">
        <f t="shared" si="37"/>
        <v>105</v>
      </c>
      <c r="K198" s="19">
        <f t="shared" si="37"/>
        <v>106</v>
      </c>
      <c r="L198" s="15"/>
    </row>
    <row r="199" spans="1:12" s="16" customFormat="1" ht="22.7" customHeight="1" x14ac:dyDescent="0.2">
      <c r="C199" s="1" t="s">
        <v>136</v>
      </c>
      <c r="D199" s="24">
        <f t="shared" ref="D199:D209" si="38">SUM(E199:K199)</f>
        <v>326</v>
      </c>
      <c r="E199" s="30">
        <v>45</v>
      </c>
      <c r="F199" s="30">
        <v>52</v>
      </c>
      <c r="G199" s="30">
        <v>39</v>
      </c>
      <c r="H199" s="30">
        <v>41</v>
      </c>
      <c r="I199" s="7">
        <v>41</v>
      </c>
      <c r="J199" s="7">
        <v>50</v>
      </c>
      <c r="K199" s="8">
        <v>58</v>
      </c>
      <c r="L199" s="15"/>
    </row>
    <row r="200" spans="1:12" s="16" customFormat="1" ht="22.7" customHeight="1" x14ac:dyDescent="0.2">
      <c r="C200" s="1" t="s">
        <v>137</v>
      </c>
      <c r="D200" s="24">
        <f t="shared" si="38"/>
        <v>81</v>
      </c>
      <c r="E200" s="30">
        <v>12</v>
      </c>
      <c r="F200" s="30">
        <v>15</v>
      </c>
      <c r="G200" s="30">
        <v>12</v>
      </c>
      <c r="H200" s="30">
        <v>12</v>
      </c>
      <c r="I200" s="7">
        <v>8</v>
      </c>
      <c r="J200" s="7">
        <v>13</v>
      </c>
      <c r="K200" s="8">
        <v>9</v>
      </c>
      <c r="L200" s="15"/>
    </row>
    <row r="201" spans="1:12" s="16" customFormat="1" ht="22.7" customHeight="1" x14ac:dyDescent="0.2">
      <c r="C201" s="1" t="s">
        <v>135</v>
      </c>
      <c r="D201" s="24">
        <f t="shared" si="38"/>
        <v>24</v>
      </c>
      <c r="E201" s="30">
        <v>7</v>
      </c>
      <c r="F201" s="30">
        <v>6</v>
      </c>
      <c r="G201" s="30">
        <v>3</v>
      </c>
      <c r="H201" s="22" t="s">
        <v>514</v>
      </c>
      <c r="I201" s="7">
        <v>4</v>
      </c>
      <c r="J201" s="7">
        <v>1</v>
      </c>
      <c r="K201" s="8">
        <v>3</v>
      </c>
      <c r="L201" s="15"/>
    </row>
    <row r="202" spans="1:12" s="16" customFormat="1" ht="22.7" customHeight="1" x14ac:dyDescent="0.2">
      <c r="C202" s="1" t="s">
        <v>138</v>
      </c>
      <c r="D202" s="24">
        <f>SUM(E202:K202)</f>
        <v>41</v>
      </c>
      <c r="E202" s="30">
        <v>8</v>
      </c>
      <c r="F202" s="30">
        <v>8</v>
      </c>
      <c r="G202" s="22" t="s">
        <v>514</v>
      </c>
      <c r="H202" s="30">
        <v>7</v>
      </c>
      <c r="I202" s="7">
        <v>7</v>
      </c>
      <c r="J202" s="7">
        <v>8</v>
      </c>
      <c r="K202" s="8">
        <v>3</v>
      </c>
      <c r="L202" s="15"/>
    </row>
    <row r="203" spans="1:12" s="16" customFormat="1" ht="22.7" customHeight="1" x14ac:dyDescent="0.2">
      <c r="C203" s="1" t="s">
        <v>140</v>
      </c>
      <c r="D203" s="24">
        <f>SUM(E203:K203)</f>
        <v>5</v>
      </c>
      <c r="E203" s="22" t="s">
        <v>514</v>
      </c>
      <c r="F203" s="30">
        <v>3</v>
      </c>
      <c r="G203" s="22" t="s">
        <v>514</v>
      </c>
      <c r="H203" s="22">
        <v>1</v>
      </c>
      <c r="I203" s="22">
        <v>1</v>
      </c>
      <c r="J203" s="22" t="s">
        <v>514</v>
      </c>
      <c r="K203" s="25" t="s">
        <v>514</v>
      </c>
      <c r="L203" s="15"/>
    </row>
    <row r="204" spans="1:12" s="16" customFormat="1" ht="22.7" customHeight="1" x14ac:dyDescent="0.2">
      <c r="C204" s="1" t="s">
        <v>141</v>
      </c>
      <c r="D204" s="24">
        <f t="shared" si="38"/>
        <v>22</v>
      </c>
      <c r="E204" s="30">
        <v>8</v>
      </c>
      <c r="F204" s="30">
        <v>1</v>
      </c>
      <c r="G204" s="22">
        <v>1</v>
      </c>
      <c r="H204" s="30">
        <v>3</v>
      </c>
      <c r="I204" s="7">
        <v>2</v>
      </c>
      <c r="J204" s="7">
        <v>5</v>
      </c>
      <c r="K204" s="8">
        <v>2</v>
      </c>
      <c r="L204" s="15"/>
    </row>
    <row r="205" spans="1:12" s="16" customFormat="1" ht="22.7" customHeight="1" x14ac:dyDescent="0.2">
      <c r="C205" s="1" t="s">
        <v>142</v>
      </c>
      <c r="D205" s="24">
        <f t="shared" si="38"/>
        <v>10</v>
      </c>
      <c r="E205" s="30">
        <v>2</v>
      </c>
      <c r="F205" s="22" t="s">
        <v>514</v>
      </c>
      <c r="G205" s="30">
        <v>1</v>
      </c>
      <c r="H205" s="30">
        <v>1</v>
      </c>
      <c r="I205" s="22">
        <v>1</v>
      </c>
      <c r="J205" s="22">
        <v>3</v>
      </c>
      <c r="K205" s="8">
        <v>2</v>
      </c>
      <c r="L205" s="15"/>
    </row>
    <row r="206" spans="1:12" s="16" customFormat="1" ht="22.7" customHeight="1" x14ac:dyDescent="0.2">
      <c r="C206" s="1" t="s">
        <v>143</v>
      </c>
      <c r="D206" s="24">
        <f t="shared" si="38"/>
        <v>31</v>
      </c>
      <c r="E206" s="30">
        <v>5</v>
      </c>
      <c r="F206" s="30">
        <v>5</v>
      </c>
      <c r="G206" s="22">
        <v>4</v>
      </c>
      <c r="H206" s="30">
        <v>4</v>
      </c>
      <c r="I206" s="7">
        <v>3</v>
      </c>
      <c r="J206" s="22">
        <v>6</v>
      </c>
      <c r="K206" s="8">
        <v>4</v>
      </c>
      <c r="L206" s="15"/>
    </row>
    <row r="207" spans="1:12" s="16" customFormat="1" ht="22.7" customHeight="1" x14ac:dyDescent="0.2">
      <c r="C207" s="1" t="s">
        <v>90</v>
      </c>
      <c r="D207" s="24">
        <f t="shared" si="38"/>
        <v>4</v>
      </c>
      <c r="E207" s="22">
        <v>1</v>
      </c>
      <c r="F207" s="22">
        <v>1</v>
      </c>
      <c r="G207" s="22">
        <v>1</v>
      </c>
      <c r="H207" s="30">
        <v>1</v>
      </c>
      <c r="I207" s="22" t="s">
        <v>514</v>
      </c>
      <c r="J207" s="22" t="s">
        <v>514</v>
      </c>
      <c r="K207" s="25" t="s">
        <v>514</v>
      </c>
      <c r="L207" s="15"/>
    </row>
    <row r="208" spans="1:12" s="16" customFormat="1" ht="22.7" customHeight="1" x14ac:dyDescent="0.2">
      <c r="C208" s="1" t="s">
        <v>144</v>
      </c>
      <c r="D208" s="24">
        <f t="shared" si="38"/>
        <v>13</v>
      </c>
      <c r="E208" s="30">
        <v>2</v>
      </c>
      <c r="F208" s="30">
        <v>1</v>
      </c>
      <c r="G208" s="30">
        <v>1</v>
      </c>
      <c r="H208" s="30">
        <v>5</v>
      </c>
      <c r="I208" s="7">
        <v>1</v>
      </c>
      <c r="J208" s="7">
        <v>2</v>
      </c>
      <c r="K208" s="8">
        <v>1</v>
      </c>
      <c r="L208" s="15"/>
    </row>
    <row r="209" spans="1:12" s="16" customFormat="1" ht="22.7" customHeight="1" x14ac:dyDescent="0.2">
      <c r="C209" s="1" t="s">
        <v>145</v>
      </c>
      <c r="D209" s="24">
        <f t="shared" si="38"/>
        <v>5</v>
      </c>
      <c r="E209" s="30">
        <v>1</v>
      </c>
      <c r="F209" s="30">
        <v>2</v>
      </c>
      <c r="G209" s="22" t="s">
        <v>514</v>
      </c>
      <c r="H209" s="22" t="s">
        <v>514</v>
      </c>
      <c r="I209" s="22" t="s">
        <v>514</v>
      </c>
      <c r="J209" s="22" t="s">
        <v>514</v>
      </c>
      <c r="K209" s="25">
        <v>2</v>
      </c>
      <c r="L209" s="15"/>
    </row>
    <row r="210" spans="1:12" s="16" customFormat="1" ht="22.7" customHeight="1" x14ac:dyDescent="0.2">
      <c r="C210" s="1" t="s">
        <v>146</v>
      </c>
      <c r="D210" s="24">
        <f>SUM(E210:K210)</f>
        <v>134</v>
      </c>
      <c r="E210" s="30">
        <v>31</v>
      </c>
      <c r="F210" s="30">
        <v>11</v>
      </c>
      <c r="G210" s="30">
        <v>17</v>
      </c>
      <c r="H210" s="30">
        <v>17</v>
      </c>
      <c r="I210" s="7">
        <v>19</v>
      </c>
      <c r="J210" s="7">
        <v>17</v>
      </c>
      <c r="K210" s="8">
        <v>22</v>
      </c>
      <c r="L210" s="15"/>
    </row>
    <row r="211" spans="1:12" s="16" customFormat="1" ht="22.7" customHeight="1" x14ac:dyDescent="0.2">
      <c r="C211" s="1" t="s">
        <v>139</v>
      </c>
      <c r="D211" s="24">
        <f>SUM(E211:K211)</f>
        <v>2</v>
      </c>
      <c r="E211" s="30">
        <v>1</v>
      </c>
      <c r="F211" s="22">
        <v>1</v>
      </c>
      <c r="G211" s="22" t="s">
        <v>514</v>
      </c>
      <c r="H211" s="22" t="s">
        <v>514</v>
      </c>
      <c r="I211" s="22" t="s">
        <v>514</v>
      </c>
      <c r="J211" s="22" t="s">
        <v>514</v>
      </c>
      <c r="K211" s="25" t="s">
        <v>514</v>
      </c>
      <c r="L211" s="15"/>
    </row>
    <row r="212" spans="1:12" s="16" customFormat="1" ht="22.7" customHeight="1" x14ac:dyDescent="0.25">
      <c r="A212" s="14"/>
      <c r="B212" s="17" t="s">
        <v>147</v>
      </c>
      <c r="C212" s="14"/>
      <c r="D212" s="11">
        <f>SUM(E212:K212)</f>
        <v>2800</v>
      </c>
      <c r="E212" s="18">
        <f t="shared" ref="E212:K212" si="39">SUM(E213:E221)</f>
        <v>267</v>
      </c>
      <c r="F212" s="18">
        <f t="shared" si="39"/>
        <v>441</v>
      </c>
      <c r="G212" s="18">
        <f t="shared" si="39"/>
        <v>415</v>
      </c>
      <c r="H212" s="18">
        <f t="shared" si="39"/>
        <v>427</v>
      </c>
      <c r="I212" s="11">
        <f t="shared" si="39"/>
        <v>405</v>
      </c>
      <c r="J212" s="11">
        <f t="shared" si="39"/>
        <v>438</v>
      </c>
      <c r="K212" s="19">
        <f t="shared" si="39"/>
        <v>407</v>
      </c>
      <c r="L212" s="15"/>
    </row>
    <row r="213" spans="1:12" s="16" customFormat="1" ht="22.7" customHeight="1" x14ac:dyDescent="0.2">
      <c r="C213" s="1" t="s">
        <v>148</v>
      </c>
      <c r="D213" s="24">
        <f t="shared" ref="D213:D218" si="40">SUM(E213:K213)</f>
        <v>2346</v>
      </c>
      <c r="E213" s="30">
        <v>208</v>
      </c>
      <c r="F213" s="30">
        <v>368</v>
      </c>
      <c r="G213" s="30">
        <v>360</v>
      </c>
      <c r="H213" s="30">
        <v>350</v>
      </c>
      <c r="I213" s="7">
        <v>338</v>
      </c>
      <c r="J213" s="7">
        <v>376</v>
      </c>
      <c r="K213" s="8">
        <v>346</v>
      </c>
      <c r="L213" s="15"/>
    </row>
    <row r="214" spans="1:12" s="16" customFormat="1" ht="22.7" customHeight="1" x14ac:dyDescent="0.2">
      <c r="C214" s="1" t="s">
        <v>149</v>
      </c>
      <c r="D214" s="24">
        <f t="shared" si="40"/>
        <v>4</v>
      </c>
      <c r="E214" s="22">
        <v>2</v>
      </c>
      <c r="F214" s="30">
        <v>1</v>
      </c>
      <c r="G214" s="22" t="s">
        <v>514</v>
      </c>
      <c r="H214" s="22">
        <v>1</v>
      </c>
      <c r="I214" s="22" t="s">
        <v>514</v>
      </c>
      <c r="J214" s="22" t="s">
        <v>514</v>
      </c>
      <c r="K214" s="25" t="s">
        <v>514</v>
      </c>
      <c r="L214" s="15"/>
    </row>
    <row r="215" spans="1:12" s="16" customFormat="1" ht="22.7" customHeight="1" x14ac:dyDescent="0.2">
      <c r="C215" s="1" t="s">
        <v>104</v>
      </c>
      <c r="D215" s="24">
        <f t="shared" si="40"/>
        <v>60</v>
      </c>
      <c r="E215" s="30">
        <v>8</v>
      </c>
      <c r="F215" s="30">
        <v>8</v>
      </c>
      <c r="G215" s="30">
        <v>11</v>
      </c>
      <c r="H215" s="30">
        <v>8</v>
      </c>
      <c r="I215" s="7">
        <v>9</v>
      </c>
      <c r="J215" s="7">
        <v>7</v>
      </c>
      <c r="K215" s="8">
        <v>9</v>
      </c>
      <c r="L215" s="15"/>
    </row>
    <row r="216" spans="1:12" s="16" customFormat="1" ht="22.7" customHeight="1" x14ac:dyDescent="0.2">
      <c r="C216" s="1" t="s">
        <v>150</v>
      </c>
      <c r="D216" s="24">
        <f t="shared" si="40"/>
        <v>7</v>
      </c>
      <c r="E216" s="22">
        <v>1</v>
      </c>
      <c r="F216" s="22" t="s">
        <v>514</v>
      </c>
      <c r="G216" s="22">
        <v>1</v>
      </c>
      <c r="H216" s="22">
        <v>3</v>
      </c>
      <c r="I216" s="7">
        <v>2</v>
      </c>
      <c r="J216" s="22" t="s">
        <v>514</v>
      </c>
      <c r="K216" s="25" t="s">
        <v>514</v>
      </c>
      <c r="L216" s="15"/>
    </row>
    <row r="217" spans="1:12" s="16" customFormat="1" ht="22.7" customHeight="1" x14ac:dyDescent="0.2">
      <c r="C217" s="1" t="s">
        <v>55</v>
      </c>
      <c r="D217" s="24">
        <f t="shared" si="40"/>
        <v>92</v>
      </c>
      <c r="E217" s="30">
        <v>19</v>
      </c>
      <c r="F217" s="30">
        <v>13</v>
      </c>
      <c r="G217" s="30">
        <v>10</v>
      </c>
      <c r="H217" s="30">
        <v>10</v>
      </c>
      <c r="I217" s="7">
        <v>14</v>
      </c>
      <c r="J217" s="7">
        <v>11</v>
      </c>
      <c r="K217" s="8">
        <v>15</v>
      </c>
      <c r="L217" s="15"/>
    </row>
    <row r="218" spans="1:12" s="16" customFormat="1" ht="22.7" customHeight="1" x14ac:dyDescent="0.2">
      <c r="C218" s="1" t="s">
        <v>126</v>
      </c>
      <c r="D218" s="24">
        <f t="shared" si="40"/>
        <v>54</v>
      </c>
      <c r="E218" s="30">
        <v>12</v>
      </c>
      <c r="F218" s="30">
        <v>6</v>
      </c>
      <c r="G218" s="30">
        <v>8</v>
      </c>
      <c r="H218" s="30">
        <v>8</v>
      </c>
      <c r="I218" s="7">
        <v>10</v>
      </c>
      <c r="J218" s="7">
        <v>5</v>
      </c>
      <c r="K218" s="8">
        <v>5</v>
      </c>
      <c r="L218" s="15"/>
    </row>
    <row r="219" spans="1:12" ht="22.7" customHeight="1" x14ac:dyDescent="0.2">
      <c r="A219" s="16"/>
      <c r="B219" s="16"/>
      <c r="C219" s="1" t="s">
        <v>151</v>
      </c>
      <c r="D219" s="24">
        <f>SUM(E219:K219)</f>
        <v>11</v>
      </c>
      <c r="E219" s="22">
        <v>2</v>
      </c>
      <c r="F219" s="30">
        <v>3</v>
      </c>
      <c r="G219" s="30">
        <v>1</v>
      </c>
      <c r="H219" s="30">
        <v>1</v>
      </c>
      <c r="I219" s="7">
        <v>1</v>
      </c>
      <c r="J219" s="7">
        <v>1</v>
      </c>
      <c r="K219" s="8">
        <v>2</v>
      </c>
    </row>
    <row r="220" spans="1:12" s="16" customFormat="1" ht="22.7" customHeight="1" x14ac:dyDescent="0.2">
      <c r="C220" s="1" t="s">
        <v>152</v>
      </c>
      <c r="D220" s="24">
        <f t="shared" ref="D220:D238" si="41">SUM(E220:K220)</f>
        <v>17</v>
      </c>
      <c r="E220" s="30">
        <v>2</v>
      </c>
      <c r="F220" s="30">
        <v>3</v>
      </c>
      <c r="G220" s="22" t="s">
        <v>514</v>
      </c>
      <c r="H220" s="30">
        <v>3</v>
      </c>
      <c r="I220" s="7">
        <v>2</v>
      </c>
      <c r="J220" s="7">
        <v>5</v>
      </c>
      <c r="K220" s="8">
        <v>2</v>
      </c>
      <c r="L220" s="15"/>
    </row>
    <row r="221" spans="1:12" s="16" customFormat="1" ht="22.7" customHeight="1" x14ac:dyDescent="0.2">
      <c r="C221" s="1" t="s">
        <v>153</v>
      </c>
      <c r="D221" s="24">
        <f t="shared" si="41"/>
        <v>209</v>
      </c>
      <c r="E221" s="30">
        <v>13</v>
      </c>
      <c r="F221" s="30">
        <v>39</v>
      </c>
      <c r="G221" s="30">
        <v>24</v>
      </c>
      <c r="H221" s="30">
        <v>43</v>
      </c>
      <c r="I221" s="7">
        <v>29</v>
      </c>
      <c r="J221" s="7">
        <v>33</v>
      </c>
      <c r="K221" s="8">
        <v>28</v>
      </c>
      <c r="L221" s="15"/>
    </row>
    <row r="222" spans="1:12" s="16" customFormat="1" ht="22.7" customHeight="1" x14ac:dyDescent="0.2">
      <c r="C222" s="1"/>
      <c r="D222" s="56"/>
      <c r="E222" s="15"/>
      <c r="F222" s="15"/>
      <c r="G222" s="15"/>
      <c r="H222" s="15"/>
      <c r="I222" s="8"/>
      <c r="J222" s="8"/>
      <c r="K222" s="8"/>
      <c r="L222" s="15"/>
    </row>
    <row r="223" spans="1:12" ht="22.7" customHeight="1" x14ac:dyDescent="0.25">
      <c r="A223" s="58" t="s">
        <v>513</v>
      </c>
      <c r="B223" s="58"/>
      <c r="C223" s="58"/>
      <c r="D223" s="58"/>
      <c r="E223" s="58"/>
      <c r="F223" s="58"/>
      <c r="G223" s="58"/>
      <c r="H223" s="58"/>
      <c r="I223" s="58"/>
      <c r="J223" s="58"/>
      <c r="K223" s="58"/>
    </row>
    <row r="224" spans="1:12" ht="22.7" customHeight="1" x14ac:dyDescent="0.25">
      <c r="A224" s="58" t="s">
        <v>462</v>
      </c>
      <c r="B224" s="58"/>
      <c r="C224" s="58"/>
      <c r="D224" s="58"/>
      <c r="E224" s="58"/>
      <c r="F224" s="58"/>
      <c r="G224" s="58"/>
      <c r="H224" s="58"/>
      <c r="I224" s="58"/>
      <c r="J224" s="58"/>
      <c r="K224" s="58"/>
    </row>
    <row r="225" spans="1:12" ht="22.7" customHeight="1" x14ac:dyDescent="0.2">
      <c r="C225" s="3"/>
      <c r="D225" s="3"/>
      <c r="E225" s="3"/>
      <c r="F225" s="3"/>
      <c r="G225" s="3"/>
      <c r="H225" s="3"/>
      <c r="I225" s="3"/>
      <c r="J225" s="3"/>
      <c r="K225" s="3"/>
    </row>
    <row r="226" spans="1:12" s="5" customFormat="1" ht="32.25" customHeight="1" x14ac:dyDescent="0.2">
      <c r="A226" s="63" t="s">
        <v>0</v>
      </c>
      <c r="B226" s="63"/>
      <c r="C226" s="64"/>
      <c r="D226" s="69" t="s">
        <v>1</v>
      </c>
      <c r="E226" s="70"/>
      <c r="F226" s="70"/>
      <c r="G226" s="70"/>
      <c r="H226" s="70"/>
      <c r="I226" s="70"/>
      <c r="J226" s="70"/>
      <c r="K226" s="70"/>
      <c r="L226" s="4"/>
    </row>
    <row r="227" spans="1:12" s="5" customFormat="1" ht="32.25" customHeight="1" x14ac:dyDescent="0.2">
      <c r="A227" s="65"/>
      <c r="B227" s="65"/>
      <c r="C227" s="66"/>
      <c r="D227" s="71" t="s">
        <v>2</v>
      </c>
      <c r="E227" s="61" t="s">
        <v>3</v>
      </c>
      <c r="F227" s="70"/>
      <c r="G227" s="70"/>
      <c r="H227" s="70"/>
      <c r="I227" s="70"/>
      <c r="J227" s="70"/>
      <c r="K227" s="70"/>
      <c r="L227" s="4"/>
    </row>
    <row r="228" spans="1:12" s="5" customFormat="1" ht="22.7" customHeight="1" x14ac:dyDescent="0.2">
      <c r="A228" s="65"/>
      <c r="B228" s="65"/>
      <c r="C228" s="66"/>
      <c r="D228" s="72"/>
      <c r="E228" s="59" t="s">
        <v>4</v>
      </c>
      <c r="F228" s="59" t="s">
        <v>5</v>
      </c>
      <c r="G228" s="59" t="s">
        <v>6</v>
      </c>
      <c r="H228" s="59" t="s">
        <v>7</v>
      </c>
      <c r="I228" s="59" t="s">
        <v>8</v>
      </c>
      <c r="J228" s="59" t="s">
        <v>9</v>
      </c>
      <c r="K228" s="61" t="s">
        <v>10</v>
      </c>
      <c r="L228" s="4"/>
    </row>
    <row r="229" spans="1:12" s="5" customFormat="1" ht="22.7" customHeight="1" x14ac:dyDescent="0.2">
      <c r="A229" s="67"/>
      <c r="B229" s="67"/>
      <c r="C229" s="68"/>
      <c r="D229" s="73"/>
      <c r="E229" s="60"/>
      <c r="F229" s="60"/>
      <c r="G229" s="60"/>
      <c r="H229" s="60"/>
      <c r="I229" s="60"/>
      <c r="J229" s="60"/>
      <c r="K229" s="62"/>
      <c r="L229" s="4"/>
    </row>
    <row r="230" spans="1:12" s="16" customFormat="1" ht="33" customHeight="1" x14ac:dyDescent="0.25">
      <c r="A230" s="14"/>
      <c r="B230" s="17" t="s">
        <v>154</v>
      </c>
      <c r="C230" s="14"/>
      <c r="D230" s="11">
        <f>SUM(E230:K230)</f>
        <v>193</v>
      </c>
      <c r="E230" s="18">
        <f t="shared" ref="E230:K230" si="42">SUM(E231:E238)</f>
        <v>29</v>
      </c>
      <c r="F230" s="18">
        <f t="shared" si="42"/>
        <v>29</v>
      </c>
      <c r="G230" s="18">
        <f t="shared" si="42"/>
        <v>33</v>
      </c>
      <c r="H230" s="18">
        <f t="shared" si="42"/>
        <v>27</v>
      </c>
      <c r="I230" s="11">
        <f t="shared" si="42"/>
        <v>25</v>
      </c>
      <c r="J230" s="11">
        <f t="shared" si="42"/>
        <v>25</v>
      </c>
      <c r="K230" s="19">
        <f t="shared" si="42"/>
        <v>25</v>
      </c>
      <c r="L230" s="15"/>
    </row>
    <row r="231" spans="1:12" s="16" customFormat="1" ht="22.7" customHeight="1" x14ac:dyDescent="0.2">
      <c r="C231" s="1" t="s">
        <v>155</v>
      </c>
      <c r="D231" s="24">
        <f>SUM(E231:K231)</f>
        <v>44</v>
      </c>
      <c r="E231" s="30">
        <v>5</v>
      </c>
      <c r="F231" s="30">
        <v>9</v>
      </c>
      <c r="G231" s="30">
        <v>8</v>
      </c>
      <c r="H231" s="30">
        <v>5</v>
      </c>
      <c r="I231" s="7">
        <v>8</v>
      </c>
      <c r="J231" s="7">
        <v>4</v>
      </c>
      <c r="K231" s="8">
        <v>5</v>
      </c>
      <c r="L231" s="15"/>
    </row>
    <row r="232" spans="1:12" s="16" customFormat="1" ht="22.7" customHeight="1" x14ac:dyDescent="0.2">
      <c r="C232" s="1" t="s">
        <v>468</v>
      </c>
      <c r="D232" s="24">
        <f>SUM(E232:K232)</f>
        <v>4</v>
      </c>
      <c r="E232" s="30">
        <v>1</v>
      </c>
      <c r="F232" s="22">
        <v>2</v>
      </c>
      <c r="G232" s="22">
        <v>1</v>
      </c>
      <c r="H232" s="22" t="s">
        <v>514</v>
      </c>
      <c r="I232" s="22" t="s">
        <v>514</v>
      </c>
      <c r="J232" s="22" t="s">
        <v>514</v>
      </c>
      <c r="K232" s="25" t="s">
        <v>514</v>
      </c>
      <c r="L232" s="15"/>
    </row>
    <row r="233" spans="1:12" s="16" customFormat="1" ht="22.7" customHeight="1" x14ac:dyDescent="0.2">
      <c r="C233" s="1" t="s">
        <v>156</v>
      </c>
      <c r="D233" s="24">
        <f>SUM(E233:K233)</f>
        <v>33</v>
      </c>
      <c r="E233" s="30">
        <v>6</v>
      </c>
      <c r="F233" s="30">
        <v>5</v>
      </c>
      <c r="G233" s="30">
        <v>1</v>
      </c>
      <c r="H233" s="30">
        <v>7</v>
      </c>
      <c r="I233" s="7">
        <v>3</v>
      </c>
      <c r="J233" s="7">
        <v>6</v>
      </c>
      <c r="K233" s="8">
        <v>5</v>
      </c>
      <c r="L233" s="15"/>
    </row>
    <row r="234" spans="1:12" s="16" customFormat="1" ht="22.7" customHeight="1" x14ac:dyDescent="0.2">
      <c r="C234" s="1" t="s">
        <v>157</v>
      </c>
      <c r="D234" s="24">
        <f>SUM(E234:K234)</f>
        <v>12</v>
      </c>
      <c r="E234" s="22">
        <v>2</v>
      </c>
      <c r="F234" s="30">
        <v>2</v>
      </c>
      <c r="G234" s="22">
        <v>1</v>
      </c>
      <c r="H234" s="30">
        <v>1</v>
      </c>
      <c r="I234" s="7">
        <v>4</v>
      </c>
      <c r="J234" s="22" t="s">
        <v>514</v>
      </c>
      <c r="K234" s="8">
        <v>2</v>
      </c>
      <c r="L234" s="15"/>
    </row>
    <row r="235" spans="1:12" s="16" customFormat="1" ht="22.7" customHeight="1" x14ac:dyDescent="0.2">
      <c r="C235" s="1" t="s">
        <v>158</v>
      </c>
      <c r="D235" s="24">
        <f t="shared" si="41"/>
        <v>10</v>
      </c>
      <c r="E235" s="22">
        <v>2</v>
      </c>
      <c r="F235" s="30">
        <v>1</v>
      </c>
      <c r="G235" s="30">
        <v>3</v>
      </c>
      <c r="H235" s="22">
        <v>3</v>
      </c>
      <c r="I235" s="22" t="s">
        <v>514</v>
      </c>
      <c r="J235" s="22">
        <v>1</v>
      </c>
      <c r="K235" s="25" t="s">
        <v>514</v>
      </c>
      <c r="L235" s="15"/>
    </row>
    <row r="236" spans="1:12" s="16" customFormat="1" ht="22.7" customHeight="1" x14ac:dyDescent="0.2">
      <c r="C236" s="1" t="s">
        <v>159</v>
      </c>
      <c r="D236" s="24">
        <f t="shared" si="41"/>
        <v>6</v>
      </c>
      <c r="E236" s="30">
        <v>1</v>
      </c>
      <c r="F236" s="22" t="s">
        <v>514</v>
      </c>
      <c r="G236" s="22">
        <v>2</v>
      </c>
      <c r="H236" s="22" t="s">
        <v>514</v>
      </c>
      <c r="I236" s="22" t="s">
        <v>514</v>
      </c>
      <c r="J236" s="7">
        <v>2</v>
      </c>
      <c r="K236" s="8">
        <v>1</v>
      </c>
      <c r="L236" s="15"/>
    </row>
    <row r="237" spans="1:12" s="16" customFormat="1" ht="22.7" customHeight="1" x14ac:dyDescent="0.2">
      <c r="C237" s="1" t="s">
        <v>508</v>
      </c>
      <c r="D237" s="24">
        <f t="shared" si="41"/>
        <v>1</v>
      </c>
      <c r="E237" s="22" t="s">
        <v>514</v>
      </c>
      <c r="F237" s="22" t="s">
        <v>514</v>
      </c>
      <c r="G237" s="22" t="s">
        <v>514</v>
      </c>
      <c r="H237" s="22" t="s">
        <v>514</v>
      </c>
      <c r="I237" s="22" t="s">
        <v>514</v>
      </c>
      <c r="J237" s="7">
        <v>1</v>
      </c>
      <c r="K237" s="25" t="s">
        <v>514</v>
      </c>
      <c r="L237" s="15"/>
    </row>
    <row r="238" spans="1:12" s="16" customFormat="1" ht="22.7" customHeight="1" x14ac:dyDescent="0.2">
      <c r="C238" s="1" t="s">
        <v>160</v>
      </c>
      <c r="D238" s="24">
        <f t="shared" si="41"/>
        <v>83</v>
      </c>
      <c r="E238" s="30">
        <v>12</v>
      </c>
      <c r="F238" s="30">
        <v>10</v>
      </c>
      <c r="G238" s="30">
        <v>17</v>
      </c>
      <c r="H238" s="30">
        <v>11</v>
      </c>
      <c r="I238" s="7">
        <v>10</v>
      </c>
      <c r="J238" s="7">
        <v>11</v>
      </c>
      <c r="K238" s="8">
        <v>12</v>
      </c>
      <c r="L238" s="15"/>
    </row>
    <row r="239" spans="1:12" s="16" customFormat="1" ht="22.7" customHeight="1" x14ac:dyDescent="0.25">
      <c r="A239" s="14"/>
      <c r="B239" s="17" t="s">
        <v>161</v>
      </c>
      <c r="C239" s="14"/>
      <c r="D239" s="11">
        <f>SUM(E239:K239)</f>
        <v>91</v>
      </c>
      <c r="E239" s="18">
        <f>SUM(E240:E242)</f>
        <v>13</v>
      </c>
      <c r="F239" s="18">
        <f t="shared" ref="F239:K239" si="43">SUM(F240:F242)</f>
        <v>14</v>
      </c>
      <c r="G239" s="18">
        <f t="shared" si="43"/>
        <v>16</v>
      </c>
      <c r="H239" s="18">
        <f t="shared" si="43"/>
        <v>10</v>
      </c>
      <c r="I239" s="18">
        <f t="shared" si="43"/>
        <v>15</v>
      </c>
      <c r="J239" s="18">
        <f t="shared" si="43"/>
        <v>13</v>
      </c>
      <c r="K239" s="36">
        <f t="shared" si="43"/>
        <v>10</v>
      </c>
      <c r="L239" s="15"/>
    </row>
    <row r="240" spans="1:12" s="16" customFormat="1" ht="22.7" customHeight="1" x14ac:dyDescent="0.2">
      <c r="C240" s="1" t="s">
        <v>162</v>
      </c>
      <c r="D240" s="24">
        <f t="shared" ref="D240:D242" si="44">SUM(E240:K240)</f>
        <v>53</v>
      </c>
      <c r="E240" s="30">
        <v>10</v>
      </c>
      <c r="F240" s="30">
        <v>9</v>
      </c>
      <c r="G240" s="30">
        <v>6</v>
      </c>
      <c r="H240" s="30">
        <v>7</v>
      </c>
      <c r="I240" s="7">
        <v>4</v>
      </c>
      <c r="J240" s="7">
        <v>10</v>
      </c>
      <c r="K240" s="8">
        <v>7</v>
      </c>
      <c r="L240" s="15"/>
    </row>
    <row r="241" spans="1:12" s="16" customFormat="1" ht="22.7" customHeight="1" x14ac:dyDescent="0.2">
      <c r="C241" s="1" t="s">
        <v>163</v>
      </c>
      <c r="D241" s="24">
        <f t="shared" si="44"/>
        <v>28</v>
      </c>
      <c r="E241" s="30">
        <v>1</v>
      </c>
      <c r="F241" s="30">
        <v>3</v>
      </c>
      <c r="G241" s="30">
        <v>9</v>
      </c>
      <c r="H241" s="30">
        <v>3</v>
      </c>
      <c r="I241" s="22">
        <v>8</v>
      </c>
      <c r="J241" s="7">
        <v>1</v>
      </c>
      <c r="K241" s="8">
        <v>3</v>
      </c>
      <c r="L241" s="15"/>
    </row>
    <row r="242" spans="1:12" s="16" customFormat="1" ht="22.7" customHeight="1" x14ac:dyDescent="0.2">
      <c r="C242" s="1" t="s">
        <v>164</v>
      </c>
      <c r="D242" s="24">
        <f t="shared" si="44"/>
        <v>10</v>
      </c>
      <c r="E242" s="30">
        <v>2</v>
      </c>
      <c r="F242" s="30">
        <v>2</v>
      </c>
      <c r="G242" s="30">
        <v>1</v>
      </c>
      <c r="H242" s="22" t="s">
        <v>514</v>
      </c>
      <c r="I242" s="7">
        <v>3</v>
      </c>
      <c r="J242" s="22">
        <v>2</v>
      </c>
      <c r="K242" s="25" t="s">
        <v>514</v>
      </c>
      <c r="L242" s="15"/>
    </row>
    <row r="243" spans="1:12" s="16" customFormat="1" ht="22.7" customHeight="1" x14ac:dyDescent="0.25">
      <c r="A243" s="14"/>
      <c r="B243" s="17" t="s">
        <v>165</v>
      </c>
      <c r="C243" s="14"/>
      <c r="D243" s="11">
        <f t="shared" ref="D243:D249" si="45">SUM(E243:K243)</f>
        <v>49</v>
      </c>
      <c r="E243" s="18">
        <f t="shared" ref="E243:K243" si="46">SUM(E244:E248)</f>
        <v>6</v>
      </c>
      <c r="F243" s="18">
        <f t="shared" si="46"/>
        <v>5</v>
      </c>
      <c r="G243" s="18">
        <f t="shared" si="46"/>
        <v>3</v>
      </c>
      <c r="H243" s="18">
        <f t="shared" si="46"/>
        <v>8</v>
      </c>
      <c r="I243" s="11">
        <f t="shared" si="46"/>
        <v>8</v>
      </c>
      <c r="J243" s="11">
        <f t="shared" si="46"/>
        <v>11</v>
      </c>
      <c r="K243" s="19">
        <f t="shared" si="46"/>
        <v>8</v>
      </c>
      <c r="L243" s="15"/>
    </row>
    <row r="244" spans="1:12" s="16" customFormat="1" ht="22.7" customHeight="1" x14ac:dyDescent="0.2">
      <c r="C244" s="1" t="s">
        <v>166</v>
      </c>
      <c r="D244" s="24">
        <f t="shared" si="45"/>
        <v>15</v>
      </c>
      <c r="E244" s="30">
        <v>1</v>
      </c>
      <c r="F244" s="22">
        <v>3</v>
      </c>
      <c r="G244" s="30">
        <v>1</v>
      </c>
      <c r="H244" s="30">
        <v>2</v>
      </c>
      <c r="I244" s="22">
        <v>1</v>
      </c>
      <c r="J244" s="7">
        <v>3</v>
      </c>
      <c r="K244" s="8">
        <v>4</v>
      </c>
      <c r="L244" s="15"/>
    </row>
    <row r="245" spans="1:12" s="16" customFormat="1" ht="22.7" customHeight="1" x14ac:dyDescent="0.2">
      <c r="C245" s="1" t="s">
        <v>167</v>
      </c>
      <c r="D245" s="24">
        <f t="shared" si="45"/>
        <v>8</v>
      </c>
      <c r="E245" s="30">
        <v>3</v>
      </c>
      <c r="F245" s="30">
        <v>1</v>
      </c>
      <c r="G245" s="22" t="s">
        <v>514</v>
      </c>
      <c r="H245" s="22" t="s">
        <v>514</v>
      </c>
      <c r="I245" s="7">
        <v>2</v>
      </c>
      <c r="J245" s="7">
        <v>1</v>
      </c>
      <c r="K245" s="8">
        <v>1</v>
      </c>
      <c r="L245" s="15"/>
    </row>
    <row r="246" spans="1:12" s="16" customFormat="1" ht="22.7" customHeight="1" x14ac:dyDescent="0.2">
      <c r="C246" s="1" t="s">
        <v>168</v>
      </c>
      <c r="D246" s="24">
        <f t="shared" si="45"/>
        <v>6</v>
      </c>
      <c r="E246" s="22" t="s">
        <v>514</v>
      </c>
      <c r="F246" s="22" t="s">
        <v>514</v>
      </c>
      <c r="G246" s="22">
        <v>1</v>
      </c>
      <c r="H246" s="22">
        <v>3</v>
      </c>
      <c r="I246" s="22" t="s">
        <v>514</v>
      </c>
      <c r="J246" s="22">
        <v>2</v>
      </c>
      <c r="K246" s="25" t="s">
        <v>514</v>
      </c>
      <c r="L246" s="15"/>
    </row>
    <row r="247" spans="1:12" s="16" customFormat="1" ht="22.7" customHeight="1" x14ac:dyDescent="0.2">
      <c r="C247" s="1" t="s">
        <v>169</v>
      </c>
      <c r="D247" s="24">
        <f t="shared" si="45"/>
        <v>2</v>
      </c>
      <c r="E247" s="22" t="s">
        <v>514</v>
      </c>
      <c r="F247" s="22" t="s">
        <v>514</v>
      </c>
      <c r="G247" s="22">
        <v>1</v>
      </c>
      <c r="H247" s="22" t="s">
        <v>514</v>
      </c>
      <c r="I247" s="22" t="s">
        <v>514</v>
      </c>
      <c r="J247" s="22">
        <v>1</v>
      </c>
      <c r="K247" s="25" t="s">
        <v>514</v>
      </c>
      <c r="L247" s="15"/>
    </row>
    <row r="248" spans="1:12" s="16" customFormat="1" ht="22.7" customHeight="1" x14ac:dyDescent="0.2">
      <c r="C248" s="1" t="s">
        <v>170</v>
      </c>
      <c r="D248" s="24">
        <f t="shared" si="45"/>
        <v>18</v>
      </c>
      <c r="E248" s="30">
        <v>2</v>
      </c>
      <c r="F248" s="30">
        <v>1</v>
      </c>
      <c r="G248" s="22" t="s">
        <v>514</v>
      </c>
      <c r="H248" s="30">
        <v>3</v>
      </c>
      <c r="I248" s="7">
        <v>5</v>
      </c>
      <c r="J248" s="7">
        <v>4</v>
      </c>
      <c r="K248" s="8">
        <v>3</v>
      </c>
      <c r="L248" s="15"/>
    </row>
    <row r="249" spans="1:12" s="16" customFormat="1" ht="22.7" customHeight="1" x14ac:dyDescent="0.25">
      <c r="A249" s="14"/>
      <c r="B249" s="17" t="s">
        <v>171</v>
      </c>
      <c r="C249" s="14"/>
      <c r="D249" s="11">
        <f t="shared" si="45"/>
        <v>56</v>
      </c>
      <c r="E249" s="18">
        <f t="shared" ref="E249:K249" si="47">SUM(E250:E257)</f>
        <v>10</v>
      </c>
      <c r="F249" s="18">
        <f t="shared" si="47"/>
        <v>11</v>
      </c>
      <c r="G249" s="18">
        <f t="shared" si="47"/>
        <v>4</v>
      </c>
      <c r="H249" s="18">
        <f t="shared" si="47"/>
        <v>8</v>
      </c>
      <c r="I249" s="11">
        <f t="shared" si="47"/>
        <v>6</v>
      </c>
      <c r="J249" s="11">
        <f t="shared" si="47"/>
        <v>11</v>
      </c>
      <c r="K249" s="19">
        <f t="shared" si="47"/>
        <v>6</v>
      </c>
      <c r="L249" s="15"/>
    </row>
    <row r="250" spans="1:12" s="16" customFormat="1" ht="22.7" customHeight="1" x14ac:dyDescent="0.2">
      <c r="C250" s="1" t="s">
        <v>172</v>
      </c>
      <c r="D250" s="24">
        <f t="shared" ref="D250:D283" si="48">SUM(E250:K250)</f>
        <v>20</v>
      </c>
      <c r="E250" s="30">
        <v>3</v>
      </c>
      <c r="F250" s="30">
        <v>4</v>
      </c>
      <c r="G250" s="30">
        <v>1</v>
      </c>
      <c r="H250" s="30">
        <v>5</v>
      </c>
      <c r="I250" s="7">
        <v>2</v>
      </c>
      <c r="J250" s="7">
        <v>4</v>
      </c>
      <c r="K250" s="8">
        <v>1</v>
      </c>
      <c r="L250" s="15"/>
    </row>
    <row r="251" spans="1:12" s="16" customFormat="1" ht="22.7" customHeight="1" x14ac:dyDescent="0.2">
      <c r="C251" s="1" t="s">
        <v>173</v>
      </c>
      <c r="D251" s="24">
        <f t="shared" si="48"/>
        <v>4</v>
      </c>
      <c r="E251" s="30">
        <v>1</v>
      </c>
      <c r="F251" s="22" t="s">
        <v>514</v>
      </c>
      <c r="G251" s="22" t="s">
        <v>514</v>
      </c>
      <c r="H251" s="22">
        <v>1</v>
      </c>
      <c r="I251" s="22" t="s">
        <v>514</v>
      </c>
      <c r="J251" s="22">
        <v>2</v>
      </c>
      <c r="K251" s="25" t="s">
        <v>514</v>
      </c>
      <c r="L251" s="15"/>
    </row>
    <row r="252" spans="1:12" s="16" customFormat="1" ht="22.7" customHeight="1" x14ac:dyDescent="0.2">
      <c r="C252" s="1" t="s">
        <v>174</v>
      </c>
      <c r="D252" s="24">
        <f t="shared" si="48"/>
        <v>4</v>
      </c>
      <c r="E252" s="22">
        <v>1</v>
      </c>
      <c r="F252" s="22" t="s">
        <v>514</v>
      </c>
      <c r="G252" s="30">
        <v>1</v>
      </c>
      <c r="H252" s="22" t="s">
        <v>514</v>
      </c>
      <c r="I252" s="22" t="s">
        <v>514</v>
      </c>
      <c r="J252" s="22">
        <v>1</v>
      </c>
      <c r="K252" s="8">
        <v>1</v>
      </c>
      <c r="L252" s="15"/>
    </row>
    <row r="253" spans="1:12" s="16" customFormat="1" ht="22.7" customHeight="1" x14ac:dyDescent="0.2">
      <c r="C253" s="1" t="s">
        <v>509</v>
      </c>
      <c r="D253" s="24">
        <f t="shared" si="48"/>
        <v>1</v>
      </c>
      <c r="E253" s="22" t="s">
        <v>514</v>
      </c>
      <c r="F253" s="22" t="s">
        <v>514</v>
      </c>
      <c r="G253" s="22" t="s">
        <v>514</v>
      </c>
      <c r="H253" s="22" t="s">
        <v>514</v>
      </c>
      <c r="I253" s="22" t="s">
        <v>514</v>
      </c>
      <c r="J253" s="22" t="s">
        <v>514</v>
      </c>
      <c r="K253" s="8">
        <v>1</v>
      </c>
      <c r="L253" s="15"/>
    </row>
    <row r="254" spans="1:12" s="16" customFormat="1" ht="22.7" customHeight="1" x14ac:dyDescent="0.2">
      <c r="C254" s="1" t="s">
        <v>175</v>
      </c>
      <c r="D254" s="24">
        <f t="shared" si="48"/>
        <v>12</v>
      </c>
      <c r="E254" s="30">
        <v>1</v>
      </c>
      <c r="F254" s="22">
        <v>3</v>
      </c>
      <c r="G254" s="30">
        <v>2</v>
      </c>
      <c r="H254" s="30">
        <v>1</v>
      </c>
      <c r="I254" s="22">
        <v>2</v>
      </c>
      <c r="J254" s="7">
        <v>1</v>
      </c>
      <c r="K254" s="25">
        <v>2</v>
      </c>
      <c r="L254" s="15"/>
    </row>
    <row r="255" spans="1:12" s="16" customFormat="1" ht="22.7" customHeight="1" x14ac:dyDescent="0.2">
      <c r="C255" s="1" t="s">
        <v>176</v>
      </c>
      <c r="D255" s="24">
        <f t="shared" si="48"/>
        <v>2</v>
      </c>
      <c r="E255" s="22" t="s">
        <v>514</v>
      </c>
      <c r="F255" s="22" t="s">
        <v>514</v>
      </c>
      <c r="G255" s="22" t="s">
        <v>514</v>
      </c>
      <c r="H255" s="22" t="s">
        <v>514</v>
      </c>
      <c r="I255" s="22" t="s">
        <v>514</v>
      </c>
      <c r="J255" s="22">
        <v>1</v>
      </c>
      <c r="K255" s="25">
        <v>1</v>
      </c>
      <c r="L255" s="15"/>
    </row>
    <row r="256" spans="1:12" s="16" customFormat="1" ht="22.7" customHeight="1" x14ac:dyDescent="0.2">
      <c r="C256" s="1" t="s">
        <v>177</v>
      </c>
      <c r="D256" s="24">
        <f t="shared" si="48"/>
        <v>1</v>
      </c>
      <c r="E256" s="22">
        <v>1</v>
      </c>
      <c r="F256" s="22" t="s">
        <v>514</v>
      </c>
      <c r="G256" s="22" t="s">
        <v>514</v>
      </c>
      <c r="H256" s="22" t="s">
        <v>514</v>
      </c>
      <c r="I256" s="22" t="s">
        <v>514</v>
      </c>
      <c r="J256" s="22" t="s">
        <v>514</v>
      </c>
      <c r="K256" s="25" t="s">
        <v>514</v>
      </c>
      <c r="L256" s="15"/>
    </row>
    <row r="257" spans="1:12" s="16" customFormat="1" ht="22.7" customHeight="1" x14ac:dyDescent="0.2">
      <c r="C257" s="1" t="s">
        <v>178</v>
      </c>
      <c r="D257" s="24">
        <f t="shared" si="48"/>
        <v>12</v>
      </c>
      <c r="E257" s="30">
        <v>3</v>
      </c>
      <c r="F257" s="30">
        <v>4</v>
      </c>
      <c r="G257" s="22" t="s">
        <v>514</v>
      </c>
      <c r="H257" s="22">
        <v>1</v>
      </c>
      <c r="I257" s="22">
        <v>2</v>
      </c>
      <c r="J257" s="7">
        <v>2</v>
      </c>
      <c r="K257" s="25" t="s">
        <v>514</v>
      </c>
      <c r="L257" s="15"/>
    </row>
    <row r="258" spans="1:12" s="16" customFormat="1" ht="22.7" customHeight="1" x14ac:dyDescent="0.25">
      <c r="A258" s="14"/>
      <c r="B258" s="17" t="s">
        <v>179</v>
      </c>
      <c r="C258" s="14"/>
      <c r="D258" s="11">
        <f t="shared" si="48"/>
        <v>71</v>
      </c>
      <c r="E258" s="18">
        <f t="shared" ref="E258:K258" si="49">SUM(E259:E270)</f>
        <v>13</v>
      </c>
      <c r="F258" s="18">
        <f t="shared" si="49"/>
        <v>9</v>
      </c>
      <c r="G258" s="18">
        <f t="shared" si="49"/>
        <v>4</v>
      </c>
      <c r="H258" s="18">
        <f t="shared" si="49"/>
        <v>8</v>
      </c>
      <c r="I258" s="18">
        <f t="shared" si="49"/>
        <v>8</v>
      </c>
      <c r="J258" s="18">
        <f t="shared" si="49"/>
        <v>18</v>
      </c>
      <c r="K258" s="36">
        <f t="shared" si="49"/>
        <v>11</v>
      </c>
      <c r="L258" s="15"/>
    </row>
    <row r="259" spans="1:12" s="16" customFormat="1" ht="22.7" customHeight="1" x14ac:dyDescent="0.2">
      <c r="C259" s="1" t="s">
        <v>180</v>
      </c>
      <c r="D259" s="24">
        <f t="shared" si="48"/>
        <v>8</v>
      </c>
      <c r="E259" s="30">
        <v>1</v>
      </c>
      <c r="F259" s="22">
        <v>2</v>
      </c>
      <c r="G259" s="22" t="s">
        <v>514</v>
      </c>
      <c r="H259" s="22" t="s">
        <v>514</v>
      </c>
      <c r="I259" s="7">
        <v>1</v>
      </c>
      <c r="J259" s="22">
        <v>2</v>
      </c>
      <c r="K259" s="8">
        <v>2</v>
      </c>
      <c r="L259" s="15"/>
    </row>
    <row r="260" spans="1:12" ht="22.7" customHeight="1" x14ac:dyDescent="0.25">
      <c r="A260" s="58" t="s">
        <v>513</v>
      </c>
      <c r="B260" s="58"/>
      <c r="C260" s="58"/>
      <c r="D260" s="58"/>
      <c r="E260" s="58"/>
      <c r="F260" s="58"/>
      <c r="G260" s="58"/>
      <c r="H260" s="58"/>
      <c r="I260" s="58"/>
      <c r="J260" s="58"/>
      <c r="K260" s="58"/>
    </row>
    <row r="261" spans="1:12" ht="22.7" customHeight="1" x14ac:dyDescent="0.25">
      <c r="A261" s="58" t="s">
        <v>462</v>
      </c>
      <c r="B261" s="58"/>
      <c r="C261" s="58"/>
      <c r="D261" s="58"/>
      <c r="E261" s="58"/>
      <c r="F261" s="58"/>
      <c r="G261" s="58"/>
      <c r="H261" s="58"/>
      <c r="I261" s="58"/>
      <c r="J261" s="58"/>
      <c r="K261" s="58"/>
    </row>
    <row r="262" spans="1:12" ht="22.7" customHeight="1" x14ac:dyDescent="0.2">
      <c r="C262" s="3"/>
      <c r="D262" s="3"/>
      <c r="E262" s="3"/>
      <c r="F262" s="3"/>
      <c r="G262" s="3"/>
      <c r="H262" s="3"/>
      <c r="I262" s="3"/>
      <c r="J262" s="3"/>
      <c r="K262" s="3"/>
    </row>
    <row r="263" spans="1:12" s="5" customFormat="1" ht="32.25" customHeight="1" x14ac:dyDescent="0.2">
      <c r="A263" s="63" t="s">
        <v>0</v>
      </c>
      <c r="B263" s="63"/>
      <c r="C263" s="64"/>
      <c r="D263" s="69" t="s">
        <v>1</v>
      </c>
      <c r="E263" s="70"/>
      <c r="F263" s="70"/>
      <c r="G263" s="70"/>
      <c r="H263" s="70"/>
      <c r="I263" s="70"/>
      <c r="J263" s="70"/>
      <c r="K263" s="70"/>
      <c r="L263" s="4"/>
    </row>
    <row r="264" spans="1:12" s="5" customFormat="1" ht="32.25" customHeight="1" x14ac:dyDescent="0.2">
      <c r="A264" s="65"/>
      <c r="B264" s="65"/>
      <c r="C264" s="66"/>
      <c r="D264" s="71" t="s">
        <v>2</v>
      </c>
      <c r="E264" s="61" t="s">
        <v>3</v>
      </c>
      <c r="F264" s="70"/>
      <c r="G264" s="70"/>
      <c r="H264" s="70"/>
      <c r="I264" s="70"/>
      <c r="J264" s="70"/>
      <c r="K264" s="70"/>
      <c r="L264" s="4"/>
    </row>
    <row r="265" spans="1:12" s="5" customFormat="1" ht="22.7" customHeight="1" x14ac:dyDescent="0.2">
      <c r="A265" s="65"/>
      <c r="B265" s="65"/>
      <c r="C265" s="66"/>
      <c r="D265" s="72"/>
      <c r="E265" s="59" t="s">
        <v>4</v>
      </c>
      <c r="F265" s="59" t="s">
        <v>5</v>
      </c>
      <c r="G265" s="59" t="s">
        <v>6</v>
      </c>
      <c r="H265" s="59" t="s">
        <v>7</v>
      </c>
      <c r="I265" s="59" t="s">
        <v>8</v>
      </c>
      <c r="J265" s="59" t="s">
        <v>9</v>
      </c>
      <c r="K265" s="61" t="s">
        <v>10</v>
      </c>
      <c r="L265" s="4"/>
    </row>
    <row r="266" spans="1:12" s="5" customFormat="1" ht="22.7" customHeight="1" x14ac:dyDescent="0.2">
      <c r="A266" s="67"/>
      <c r="B266" s="67"/>
      <c r="C266" s="68"/>
      <c r="D266" s="73"/>
      <c r="E266" s="60"/>
      <c r="F266" s="60"/>
      <c r="G266" s="60"/>
      <c r="H266" s="60"/>
      <c r="I266" s="60"/>
      <c r="J266" s="60"/>
      <c r="K266" s="62"/>
      <c r="L266" s="4"/>
    </row>
    <row r="267" spans="1:12" s="5" customFormat="1" ht="33" customHeight="1" x14ac:dyDescent="0.25">
      <c r="A267" s="51"/>
      <c r="B267" s="17" t="s">
        <v>528</v>
      </c>
      <c r="C267" s="51"/>
      <c r="D267" s="52"/>
      <c r="E267" s="53"/>
      <c r="F267" s="53"/>
      <c r="G267" s="53"/>
      <c r="H267" s="53"/>
      <c r="I267" s="53"/>
      <c r="J267" s="53"/>
      <c r="K267" s="55"/>
      <c r="L267" s="4"/>
    </row>
    <row r="268" spans="1:12" s="16" customFormat="1" ht="22.7" customHeight="1" x14ac:dyDescent="0.2">
      <c r="C268" s="1" t="s">
        <v>181</v>
      </c>
      <c r="D268" s="24">
        <f>SUM(E268:K268)</f>
        <v>9</v>
      </c>
      <c r="E268" s="22">
        <v>1</v>
      </c>
      <c r="F268" s="30">
        <v>2</v>
      </c>
      <c r="G268" s="30">
        <v>2</v>
      </c>
      <c r="H268" s="30">
        <v>1</v>
      </c>
      <c r="I268" s="7">
        <v>2</v>
      </c>
      <c r="J268" s="22" t="s">
        <v>514</v>
      </c>
      <c r="K268" s="8">
        <v>1</v>
      </c>
      <c r="L268" s="15"/>
    </row>
    <row r="269" spans="1:12" s="16" customFormat="1" ht="22.7" customHeight="1" x14ac:dyDescent="0.2">
      <c r="C269" s="1" t="s">
        <v>179</v>
      </c>
      <c r="D269" s="24">
        <f>SUM(E269:K269)</f>
        <v>52</v>
      </c>
      <c r="E269" s="30">
        <v>10</v>
      </c>
      <c r="F269" s="30">
        <v>5</v>
      </c>
      <c r="G269" s="30">
        <v>2</v>
      </c>
      <c r="H269" s="30">
        <v>7</v>
      </c>
      <c r="I269" s="7">
        <v>5</v>
      </c>
      <c r="J269" s="7">
        <v>15</v>
      </c>
      <c r="K269" s="8">
        <v>8</v>
      </c>
      <c r="L269" s="15"/>
    </row>
    <row r="270" spans="1:12" s="16" customFormat="1" ht="22.7" customHeight="1" x14ac:dyDescent="0.2">
      <c r="C270" s="1" t="s">
        <v>176</v>
      </c>
      <c r="D270" s="24">
        <f>SUM(E270:K270)</f>
        <v>2</v>
      </c>
      <c r="E270" s="30">
        <v>1</v>
      </c>
      <c r="F270" s="22" t="s">
        <v>514</v>
      </c>
      <c r="G270" s="22" t="s">
        <v>514</v>
      </c>
      <c r="H270" s="22" t="s">
        <v>514</v>
      </c>
      <c r="I270" s="22" t="s">
        <v>514</v>
      </c>
      <c r="J270" s="7">
        <v>1</v>
      </c>
      <c r="K270" s="25" t="s">
        <v>514</v>
      </c>
      <c r="L270" s="15"/>
    </row>
    <row r="271" spans="1:12" s="16" customFormat="1" ht="22.7" customHeight="1" x14ac:dyDescent="0.25">
      <c r="A271" s="14"/>
      <c r="B271" s="17" t="s">
        <v>182</v>
      </c>
      <c r="C271" s="14"/>
      <c r="D271" s="11">
        <f>SUM(E271:K271)</f>
        <v>126</v>
      </c>
      <c r="E271" s="18">
        <f t="shared" ref="E271:K271" si="50">SUM(E272:E276)</f>
        <v>15</v>
      </c>
      <c r="F271" s="18">
        <f t="shared" si="50"/>
        <v>9</v>
      </c>
      <c r="G271" s="18">
        <f t="shared" si="50"/>
        <v>19</v>
      </c>
      <c r="H271" s="18">
        <f t="shared" si="50"/>
        <v>12</v>
      </c>
      <c r="I271" s="11">
        <f t="shared" si="50"/>
        <v>25</v>
      </c>
      <c r="J271" s="11">
        <f t="shared" si="50"/>
        <v>29</v>
      </c>
      <c r="K271" s="19">
        <f t="shared" si="50"/>
        <v>17</v>
      </c>
      <c r="L271" s="15"/>
    </row>
    <row r="272" spans="1:12" s="16" customFormat="1" ht="22.7" customHeight="1" x14ac:dyDescent="0.2">
      <c r="C272" s="1" t="s">
        <v>183</v>
      </c>
      <c r="D272" s="24">
        <f t="shared" si="48"/>
        <v>18</v>
      </c>
      <c r="E272" s="30">
        <v>1</v>
      </c>
      <c r="F272" s="22" t="s">
        <v>514</v>
      </c>
      <c r="G272" s="30">
        <v>2</v>
      </c>
      <c r="H272" s="30">
        <v>5</v>
      </c>
      <c r="I272" s="22">
        <v>5</v>
      </c>
      <c r="J272" s="7">
        <v>2</v>
      </c>
      <c r="K272" s="8">
        <v>3</v>
      </c>
      <c r="L272" s="15"/>
    </row>
    <row r="273" spans="1:12" s="16" customFormat="1" ht="22.7" customHeight="1" x14ac:dyDescent="0.2">
      <c r="C273" s="1" t="s">
        <v>492</v>
      </c>
      <c r="D273" s="24">
        <f t="shared" si="48"/>
        <v>4</v>
      </c>
      <c r="E273" s="30">
        <v>1</v>
      </c>
      <c r="F273" s="22" t="s">
        <v>514</v>
      </c>
      <c r="G273" s="30">
        <v>1</v>
      </c>
      <c r="H273" s="22" t="s">
        <v>514</v>
      </c>
      <c r="I273" s="22" t="s">
        <v>514</v>
      </c>
      <c r="J273" s="7">
        <v>1</v>
      </c>
      <c r="K273" s="8">
        <v>1</v>
      </c>
      <c r="L273" s="15"/>
    </row>
    <row r="274" spans="1:12" s="16" customFormat="1" ht="22.7" customHeight="1" x14ac:dyDescent="0.2">
      <c r="C274" s="1" t="s">
        <v>184</v>
      </c>
      <c r="D274" s="24">
        <f t="shared" si="48"/>
        <v>47</v>
      </c>
      <c r="E274" s="30">
        <v>8</v>
      </c>
      <c r="F274" s="30">
        <v>3</v>
      </c>
      <c r="G274" s="30">
        <v>8</v>
      </c>
      <c r="H274" s="30">
        <v>3</v>
      </c>
      <c r="I274" s="7">
        <v>10</v>
      </c>
      <c r="J274" s="7">
        <v>11</v>
      </c>
      <c r="K274" s="8">
        <v>4</v>
      </c>
      <c r="L274" s="15"/>
    </row>
    <row r="275" spans="1:12" s="16" customFormat="1" ht="22.7" customHeight="1" x14ac:dyDescent="0.2">
      <c r="C275" s="1" t="s">
        <v>89</v>
      </c>
      <c r="D275" s="24">
        <f t="shared" si="48"/>
        <v>28</v>
      </c>
      <c r="E275" s="30">
        <v>1</v>
      </c>
      <c r="F275" s="30">
        <v>4</v>
      </c>
      <c r="G275" s="30">
        <v>3</v>
      </c>
      <c r="H275" s="30">
        <v>2</v>
      </c>
      <c r="I275" s="7">
        <v>5</v>
      </c>
      <c r="J275" s="7">
        <v>7</v>
      </c>
      <c r="K275" s="8">
        <v>6</v>
      </c>
      <c r="L275" s="15"/>
    </row>
    <row r="276" spans="1:12" ht="22.7" customHeight="1" x14ac:dyDescent="0.2">
      <c r="A276" s="16"/>
      <c r="B276" s="16"/>
      <c r="C276" s="1" t="s">
        <v>182</v>
      </c>
      <c r="D276" s="24">
        <f t="shared" si="48"/>
        <v>29</v>
      </c>
      <c r="E276" s="30">
        <v>4</v>
      </c>
      <c r="F276" s="30">
        <v>2</v>
      </c>
      <c r="G276" s="30">
        <v>5</v>
      </c>
      <c r="H276" s="30">
        <v>2</v>
      </c>
      <c r="I276" s="7">
        <v>5</v>
      </c>
      <c r="J276" s="7">
        <v>8</v>
      </c>
      <c r="K276" s="8">
        <v>3</v>
      </c>
    </row>
    <row r="277" spans="1:12" ht="22.7" customHeight="1" x14ac:dyDescent="0.25">
      <c r="A277" s="14"/>
      <c r="B277" s="17" t="s">
        <v>185</v>
      </c>
      <c r="C277" s="14"/>
      <c r="D277" s="11">
        <f t="shared" si="48"/>
        <v>109</v>
      </c>
      <c r="E277" s="18">
        <f t="shared" ref="E277:K277" si="51">SUM(E278:E283)</f>
        <v>17</v>
      </c>
      <c r="F277" s="18">
        <f t="shared" si="51"/>
        <v>16</v>
      </c>
      <c r="G277" s="18">
        <f t="shared" si="51"/>
        <v>13</v>
      </c>
      <c r="H277" s="18">
        <f t="shared" si="51"/>
        <v>19</v>
      </c>
      <c r="I277" s="18">
        <f t="shared" si="51"/>
        <v>10</v>
      </c>
      <c r="J277" s="18">
        <f t="shared" si="51"/>
        <v>20</v>
      </c>
      <c r="K277" s="17">
        <f t="shared" si="51"/>
        <v>14</v>
      </c>
    </row>
    <row r="278" spans="1:12" ht="22.7" customHeight="1" x14ac:dyDescent="0.2">
      <c r="A278" s="16"/>
      <c r="B278" s="16"/>
      <c r="C278" s="1" t="s">
        <v>186</v>
      </c>
      <c r="D278" s="24">
        <f t="shared" si="48"/>
        <v>48</v>
      </c>
      <c r="E278" s="30">
        <v>6</v>
      </c>
      <c r="F278" s="30">
        <v>6</v>
      </c>
      <c r="G278" s="30">
        <v>4</v>
      </c>
      <c r="H278" s="30">
        <v>10</v>
      </c>
      <c r="I278" s="7">
        <v>4</v>
      </c>
      <c r="J278" s="7">
        <v>13</v>
      </c>
      <c r="K278" s="8">
        <v>5</v>
      </c>
    </row>
    <row r="279" spans="1:12" ht="22.7" customHeight="1" x14ac:dyDescent="0.2">
      <c r="A279" s="16"/>
      <c r="B279" s="16"/>
      <c r="C279" s="1" t="s">
        <v>187</v>
      </c>
      <c r="D279" s="24">
        <f t="shared" si="48"/>
        <v>31</v>
      </c>
      <c r="E279" s="22">
        <v>4</v>
      </c>
      <c r="F279" s="21">
        <v>6</v>
      </c>
      <c r="G279" s="22">
        <v>6</v>
      </c>
      <c r="H279" s="21">
        <v>2</v>
      </c>
      <c r="I279" s="7">
        <v>5</v>
      </c>
      <c r="J279" s="7">
        <v>1</v>
      </c>
      <c r="K279" s="8">
        <v>7</v>
      </c>
    </row>
    <row r="280" spans="1:12" ht="22.7" customHeight="1" x14ac:dyDescent="0.2">
      <c r="A280" s="16"/>
      <c r="B280" s="16"/>
      <c r="C280" s="1" t="s">
        <v>188</v>
      </c>
      <c r="D280" s="24">
        <f t="shared" si="48"/>
        <v>10</v>
      </c>
      <c r="E280" s="21">
        <v>3</v>
      </c>
      <c r="F280" s="22" t="s">
        <v>514</v>
      </c>
      <c r="G280" s="21">
        <v>1</v>
      </c>
      <c r="H280" s="21">
        <v>1</v>
      </c>
      <c r="I280" s="22">
        <v>1</v>
      </c>
      <c r="J280" s="22">
        <v>3</v>
      </c>
      <c r="K280" s="8">
        <v>1</v>
      </c>
    </row>
    <row r="281" spans="1:12" ht="22.7" customHeight="1" x14ac:dyDescent="0.2">
      <c r="A281" s="16"/>
      <c r="B281" s="16"/>
      <c r="C281" s="1" t="s">
        <v>34</v>
      </c>
      <c r="D281" s="24">
        <f t="shared" si="48"/>
        <v>1</v>
      </c>
      <c r="E281" s="22" t="s">
        <v>514</v>
      </c>
      <c r="F281" s="22" t="s">
        <v>514</v>
      </c>
      <c r="G281" s="22" t="s">
        <v>514</v>
      </c>
      <c r="H281" s="22" t="s">
        <v>514</v>
      </c>
      <c r="I281" s="22" t="s">
        <v>514</v>
      </c>
      <c r="J281" s="22">
        <v>1</v>
      </c>
      <c r="K281" s="25" t="s">
        <v>514</v>
      </c>
    </row>
    <row r="282" spans="1:12" ht="22.7" customHeight="1" x14ac:dyDescent="0.2">
      <c r="A282" s="16"/>
      <c r="B282" s="16"/>
      <c r="C282" s="1" t="s">
        <v>189</v>
      </c>
      <c r="D282" s="24">
        <f t="shared" si="48"/>
        <v>6</v>
      </c>
      <c r="E282" s="21">
        <v>3</v>
      </c>
      <c r="F282" s="22">
        <v>1</v>
      </c>
      <c r="G282" s="22" t="s">
        <v>514</v>
      </c>
      <c r="H282" s="21">
        <v>2</v>
      </c>
      <c r="I282" s="22" t="s">
        <v>514</v>
      </c>
      <c r="J282" s="22" t="s">
        <v>514</v>
      </c>
      <c r="K282" s="25" t="s">
        <v>514</v>
      </c>
    </row>
    <row r="283" spans="1:12" ht="22.7" customHeight="1" x14ac:dyDescent="0.2">
      <c r="C283" s="1" t="s">
        <v>190</v>
      </c>
      <c r="D283" s="24">
        <f t="shared" si="48"/>
        <v>13</v>
      </c>
      <c r="E283" s="21">
        <v>1</v>
      </c>
      <c r="F283" s="22">
        <v>3</v>
      </c>
      <c r="G283" s="21">
        <v>2</v>
      </c>
      <c r="H283" s="21">
        <v>4</v>
      </c>
      <c r="I283" s="22" t="s">
        <v>514</v>
      </c>
      <c r="J283" s="30">
        <v>2</v>
      </c>
      <c r="K283" s="15">
        <v>1</v>
      </c>
    </row>
    <row r="284" spans="1:12" s="29" customFormat="1" ht="22.7" customHeight="1" x14ac:dyDescent="0.25">
      <c r="A284" s="17" t="s">
        <v>191</v>
      </c>
      <c r="D284" s="11">
        <f t="shared" ref="D284:K284" si="52">SUM(D285+D293)</f>
        <v>237</v>
      </c>
      <c r="E284" s="11">
        <f t="shared" si="52"/>
        <v>39</v>
      </c>
      <c r="F284" s="11">
        <f t="shared" si="52"/>
        <v>43</v>
      </c>
      <c r="G284" s="11">
        <f t="shared" si="52"/>
        <v>28</v>
      </c>
      <c r="H284" s="11">
        <f t="shared" si="52"/>
        <v>26</v>
      </c>
      <c r="I284" s="11">
        <f t="shared" si="52"/>
        <v>29</v>
      </c>
      <c r="J284" s="11">
        <f t="shared" si="52"/>
        <v>31</v>
      </c>
      <c r="K284" s="19">
        <f t="shared" si="52"/>
        <v>41</v>
      </c>
      <c r="L284" s="28"/>
    </row>
    <row r="285" spans="1:12" ht="22.7" customHeight="1" x14ac:dyDescent="0.25">
      <c r="A285" s="29"/>
      <c r="B285" s="17" t="s">
        <v>192</v>
      </c>
      <c r="C285" s="29"/>
      <c r="D285" s="11">
        <f>SUM(E285:K285)</f>
        <v>120</v>
      </c>
      <c r="E285" s="37">
        <f t="shared" ref="E285:K285" si="53">SUM(E286:E292)</f>
        <v>24</v>
      </c>
      <c r="F285" s="37">
        <f t="shared" si="53"/>
        <v>21</v>
      </c>
      <c r="G285" s="38">
        <f t="shared" si="53"/>
        <v>14</v>
      </c>
      <c r="H285" s="37">
        <f t="shared" si="53"/>
        <v>13</v>
      </c>
      <c r="I285" s="37">
        <f t="shared" si="53"/>
        <v>14</v>
      </c>
      <c r="J285" s="37">
        <f t="shared" si="53"/>
        <v>14</v>
      </c>
      <c r="K285" s="39">
        <f t="shared" si="53"/>
        <v>20</v>
      </c>
    </row>
    <row r="286" spans="1:12" ht="22.7" customHeight="1" x14ac:dyDescent="0.2">
      <c r="C286" s="1" t="s">
        <v>193</v>
      </c>
      <c r="D286" s="24">
        <f t="shared" ref="D286:D292" si="54">SUM(E286:K286)</f>
        <v>3</v>
      </c>
      <c r="E286" s="22" t="s">
        <v>514</v>
      </c>
      <c r="F286" s="22">
        <v>2</v>
      </c>
      <c r="G286" s="22" t="s">
        <v>514</v>
      </c>
      <c r="H286" s="22" t="s">
        <v>514</v>
      </c>
      <c r="I286" s="22" t="s">
        <v>514</v>
      </c>
      <c r="J286" s="30">
        <v>1</v>
      </c>
      <c r="K286" s="25" t="s">
        <v>514</v>
      </c>
    </row>
    <row r="287" spans="1:12" ht="22.7" customHeight="1" x14ac:dyDescent="0.2">
      <c r="C287" s="1" t="s">
        <v>194</v>
      </c>
      <c r="D287" s="24">
        <f t="shared" si="54"/>
        <v>4</v>
      </c>
      <c r="E287" s="22" t="s">
        <v>514</v>
      </c>
      <c r="F287" s="22">
        <v>1</v>
      </c>
      <c r="G287" s="21">
        <v>1</v>
      </c>
      <c r="H287" s="22">
        <v>1</v>
      </c>
      <c r="I287" s="22">
        <v>1</v>
      </c>
      <c r="J287" s="22" t="s">
        <v>514</v>
      </c>
      <c r="K287" s="25" t="s">
        <v>514</v>
      </c>
    </row>
    <row r="288" spans="1:12" ht="22.7" customHeight="1" x14ac:dyDescent="0.2">
      <c r="C288" s="1" t="s">
        <v>195</v>
      </c>
      <c r="D288" s="24">
        <f t="shared" si="54"/>
        <v>11</v>
      </c>
      <c r="E288" s="22">
        <v>5</v>
      </c>
      <c r="F288" s="21">
        <v>1</v>
      </c>
      <c r="G288" s="22">
        <v>2</v>
      </c>
      <c r="H288" s="21">
        <v>1</v>
      </c>
      <c r="I288" s="30">
        <v>1</v>
      </c>
      <c r="J288" s="30">
        <v>1</v>
      </c>
      <c r="K288" s="25" t="s">
        <v>514</v>
      </c>
    </row>
    <row r="289" spans="1:12" ht="22.7" customHeight="1" x14ac:dyDescent="0.2">
      <c r="C289" s="1" t="s">
        <v>196</v>
      </c>
      <c r="D289" s="24">
        <f t="shared" si="54"/>
        <v>25</v>
      </c>
      <c r="E289" s="21">
        <v>6</v>
      </c>
      <c r="F289" s="22">
        <v>3</v>
      </c>
      <c r="G289" s="21">
        <v>1</v>
      </c>
      <c r="H289" s="21">
        <v>2</v>
      </c>
      <c r="I289" s="30">
        <v>3</v>
      </c>
      <c r="J289" s="30">
        <v>5</v>
      </c>
      <c r="K289" s="15">
        <v>5</v>
      </c>
    </row>
    <row r="290" spans="1:12" ht="22.7" customHeight="1" x14ac:dyDescent="0.2">
      <c r="C290" s="1" t="s">
        <v>197</v>
      </c>
      <c r="D290" s="24">
        <f t="shared" si="54"/>
        <v>2</v>
      </c>
      <c r="E290" s="22">
        <v>1</v>
      </c>
      <c r="F290" s="22">
        <v>1</v>
      </c>
      <c r="G290" s="22" t="s">
        <v>514</v>
      </c>
      <c r="H290" s="22" t="s">
        <v>514</v>
      </c>
      <c r="I290" s="22" t="s">
        <v>514</v>
      </c>
      <c r="J290" s="22" t="s">
        <v>514</v>
      </c>
      <c r="K290" s="25" t="s">
        <v>514</v>
      </c>
    </row>
    <row r="291" spans="1:12" ht="22.7" customHeight="1" x14ac:dyDescent="0.2">
      <c r="C291" s="1" t="s">
        <v>467</v>
      </c>
      <c r="D291" s="24">
        <f t="shared" si="54"/>
        <v>3</v>
      </c>
      <c r="E291" s="22" t="s">
        <v>514</v>
      </c>
      <c r="F291" s="22">
        <v>1</v>
      </c>
      <c r="G291" s="22">
        <v>2</v>
      </c>
      <c r="H291" s="22" t="s">
        <v>514</v>
      </c>
      <c r="I291" s="22" t="s">
        <v>514</v>
      </c>
      <c r="J291" s="22" t="s">
        <v>514</v>
      </c>
      <c r="K291" s="25" t="s">
        <v>514</v>
      </c>
    </row>
    <row r="292" spans="1:12" ht="22.7" customHeight="1" x14ac:dyDescent="0.2">
      <c r="C292" s="1" t="s">
        <v>198</v>
      </c>
      <c r="D292" s="24">
        <f t="shared" si="54"/>
        <v>72</v>
      </c>
      <c r="E292" s="22">
        <v>12</v>
      </c>
      <c r="F292" s="21">
        <v>12</v>
      </c>
      <c r="G292" s="21">
        <v>8</v>
      </c>
      <c r="H292" s="21">
        <v>9</v>
      </c>
      <c r="I292" s="30">
        <v>9</v>
      </c>
      <c r="J292" s="30">
        <v>7</v>
      </c>
      <c r="K292" s="15">
        <v>15</v>
      </c>
    </row>
    <row r="293" spans="1:12" ht="22.7" customHeight="1" x14ac:dyDescent="0.25">
      <c r="A293" s="29"/>
      <c r="B293" s="17" t="s">
        <v>199</v>
      </c>
      <c r="C293" s="29"/>
      <c r="D293" s="11">
        <f>SUM(E293:K293)</f>
        <v>117</v>
      </c>
      <c r="E293" s="37">
        <f t="shared" ref="E293:K293" si="55">SUM(E294:E306)</f>
        <v>15</v>
      </c>
      <c r="F293" s="37">
        <f t="shared" si="55"/>
        <v>22</v>
      </c>
      <c r="G293" s="38">
        <f t="shared" si="55"/>
        <v>14</v>
      </c>
      <c r="H293" s="37">
        <f t="shared" si="55"/>
        <v>13</v>
      </c>
      <c r="I293" s="37">
        <f t="shared" si="55"/>
        <v>15</v>
      </c>
      <c r="J293" s="37">
        <f t="shared" si="55"/>
        <v>17</v>
      </c>
      <c r="K293" s="39">
        <f t="shared" si="55"/>
        <v>21</v>
      </c>
    </row>
    <row r="294" spans="1:12" ht="22.7" customHeight="1" x14ac:dyDescent="0.2">
      <c r="C294" s="1" t="s">
        <v>485</v>
      </c>
      <c r="D294" s="24">
        <f t="shared" ref="D294:D296" si="56">SUM(E294:K294)</f>
        <v>2</v>
      </c>
      <c r="E294" s="21">
        <v>1</v>
      </c>
      <c r="F294" s="22" t="s">
        <v>514</v>
      </c>
      <c r="G294" s="22" t="s">
        <v>514</v>
      </c>
      <c r="H294" s="22" t="s">
        <v>514</v>
      </c>
      <c r="I294" s="22" t="s">
        <v>514</v>
      </c>
      <c r="J294" s="22" t="s">
        <v>514</v>
      </c>
      <c r="K294" s="26">
        <v>1</v>
      </c>
    </row>
    <row r="295" spans="1:12" ht="22.7" customHeight="1" x14ac:dyDescent="0.2">
      <c r="C295" s="1" t="s">
        <v>484</v>
      </c>
      <c r="D295" s="24">
        <f t="shared" si="56"/>
        <v>2</v>
      </c>
      <c r="E295" s="22" t="s">
        <v>514</v>
      </c>
      <c r="F295" s="22" t="s">
        <v>514</v>
      </c>
      <c r="G295" s="22" t="s">
        <v>514</v>
      </c>
      <c r="H295" s="22" t="s">
        <v>514</v>
      </c>
      <c r="I295" s="22" t="s">
        <v>514</v>
      </c>
      <c r="J295" s="22" t="s">
        <v>514</v>
      </c>
      <c r="K295" s="26">
        <v>2</v>
      </c>
    </row>
    <row r="296" spans="1:12" ht="22.7" customHeight="1" x14ac:dyDescent="0.2">
      <c r="C296" s="1" t="s">
        <v>199</v>
      </c>
      <c r="D296" s="24">
        <f t="shared" si="56"/>
        <v>1</v>
      </c>
      <c r="E296" s="21">
        <v>1</v>
      </c>
      <c r="F296" s="22" t="s">
        <v>514</v>
      </c>
      <c r="G296" s="22" t="s">
        <v>514</v>
      </c>
      <c r="H296" s="22" t="s">
        <v>514</v>
      </c>
      <c r="I296" s="22" t="s">
        <v>514</v>
      </c>
      <c r="J296" s="22" t="s">
        <v>514</v>
      </c>
      <c r="K296" s="25" t="s">
        <v>514</v>
      </c>
    </row>
    <row r="297" spans="1:12" ht="22.7" customHeight="1" x14ac:dyDescent="0.25">
      <c r="A297" s="58" t="s">
        <v>513</v>
      </c>
      <c r="B297" s="58"/>
      <c r="C297" s="58"/>
      <c r="D297" s="58"/>
      <c r="E297" s="58"/>
      <c r="F297" s="58"/>
      <c r="G297" s="58"/>
      <c r="H297" s="58"/>
      <c r="I297" s="58"/>
      <c r="J297" s="58"/>
      <c r="K297" s="58"/>
    </row>
    <row r="298" spans="1:12" ht="22.7" customHeight="1" x14ac:dyDescent="0.25">
      <c r="A298" s="58" t="s">
        <v>462</v>
      </c>
      <c r="B298" s="58"/>
      <c r="C298" s="58"/>
      <c r="D298" s="58"/>
      <c r="E298" s="58"/>
      <c r="F298" s="58"/>
      <c r="G298" s="58"/>
      <c r="H298" s="58"/>
      <c r="I298" s="58"/>
      <c r="J298" s="58"/>
      <c r="K298" s="58"/>
    </row>
    <row r="299" spans="1:12" ht="22.7" customHeight="1" x14ac:dyDescent="0.2">
      <c r="C299" s="3"/>
      <c r="D299" s="3"/>
      <c r="E299" s="3"/>
      <c r="F299" s="3"/>
      <c r="G299" s="3"/>
      <c r="H299" s="3"/>
      <c r="I299" s="3"/>
      <c r="J299" s="3"/>
      <c r="K299" s="3"/>
    </row>
    <row r="300" spans="1:12" s="5" customFormat="1" ht="32.25" customHeight="1" x14ac:dyDescent="0.2">
      <c r="A300" s="63" t="s">
        <v>0</v>
      </c>
      <c r="B300" s="63"/>
      <c r="C300" s="64"/>
      <c r="D300" s="69" t="s">
        <v>1</v>
      </c>
      <c r="E300" s="70"/>
      <c r="F300" s="70"/>
      <c r="G300" s="70"/>
      <c r="H300" s="70"/>
      <c r="I300" s="70"/>
      <c r="J300" s="70"/>
      <c r="K300" s="70"/>
      <c r="L300" s="4"/>
    </row>
    <row r="301" spans="1:12" s="5" customFormat="1" ht="32.25" customHeight="1" x14ac:dyDescent="0.2">
      <c r="A301" s="65"/>
      <c r="B301" s="65"/>
      <c r="C301" s="66"/>
      <c r="D301" s="71" t="s">
        <v>2</v>
      </c>
      <c r="E301" s="61" t="s">
        <v>3</v>
      </c>
      <c r="F301" s="70"/>
      <c r="G301" s="70"/>
      <c r="H301" s="70"/>
      <c r="I301" s="70"/>
      <c r="J301" s="70"/>
      <c r="K301" s="70"/>
      <c r="L301" s="4"/>
    </row>
    <row r="302" spans="1:12" s="5" customFormat="1" ht="22.7" customHeight="1" x14ac:dyDescent="0.2">
      <c r="A302" s="65"/>
      <c r="B302" s="65"/>
      <c r="C302" s="66"/>
      <c r="D302" s="72"/>
      <c r="E302" s="59" t="s">
        <v>4</v>
      </c>
      <c r="F302" s="59" t="s">
        <v>5</v>
      </c>
      <c r="G302" s="59" t="s">
        <v>6</v>
      </c>
      <c r="H302" s="59" t="s">
        <v>7</v>
      </c>
      <c r="I302" s="59" t="s">
        <v>8</v>
      </c>
      <c r="J302" s="59" t="s">
        <v>9</v>
      </c>
      <c r="K302" s="61" t="s">
        <v>10</v>
      </c>
      <c r="L302" s="4"/>
    </row>
    <row r="303" spans="1:12" s="5" customFormat="1" ht="22.7" customHeight="1" x14ac:dyDescent="0.2">
      <c r="A303" s="67"/>
      <c r="B303" s="67"/>
      <c r="C303" s="68"/>
      <c r="D303" s="73"/>
      <c r="E303" s="60"/>
      <c r="F303" s="60"/>
      <c r="G303" s="60"/>
      <c r="H303" s="60"/>
      <c r="I303" s="60"/>
      <c r="J303" s="60"/>
      <c r="K303" s="62"/>
      <c r="L303" s="4"/>
    </row>
    <row r="304" spans="1:12" s="5" customFormat="1" ht="33" customHeight="1" x14ac:dyDescent="0.25">
      <c r="A304" s="51"/>
      <c r="B304" s="17" t="s">
        <v>529</v>
      </c>
      <c r="C304" s="51"/>
      <c r="D304" s="52"/>
      <c r="E304" s="53"/>
      <c r="F304" s="53"/>
      <c r="G304" s="53"/>
      <c r="H304" s="53"/>
      <c r="I304" s="53"/>
      <c r="J304" s="53"/>
      <c r="K304" s="55"/>
      <c r="L304" s="4"/>
    </row>
    <row r="305" spans="1:12" ht="22.7" customHeight="1" x14ac:dyDescent="0.2">
      <c r="C305" s="1" t="s">
        <v>200</v>
      </c>
      <c r="D305" s="24">
        <f>SUM(E305:K305)</f>
        <v>17</v>
      </c>
      <c r="E305" s="21">
        <v>2</v>
      </c>
      <c r="F305" s="22" t="s">
        <v>514</v>
      </c>
      <c r="G305" s="21">
        <v>2</v>
      </c>
      <c r="H305" s="21">
        <v>4</v>
      </c>
      <c r="I305" s="30">
        <v>5</v>
      </c>
      <c r="J305" s="30">
        <v>1</v>
      </c>
      <c r="K305" s="15">
        <v>3</v>
      </c>
    </row>
    <row r="306" spans="1:12" ht="22.7" customHeight="1" x14ac:dyDescent="0.2">
      <c r="C306" s="1" t="s">
        <v>201</v>
      </c>
      <c r="D306" s="24">
        <f>SUM(E306:K306)</f>
        <v>95</v>
      </c>
      <c r="E306" s="21">
        <v>11</v>
      </c>
      <c r="F306" s="21">
        <v>22</v>
      </c>
      <c r="G306" s="21">
        <v>12</v>
      </c>
      <c r="H306" s="21">
        <v>9</v>
      </c>
      <c r="I306" s="30">
        <v>10</v>
      </c>
      <c r="J306" s="30">
        <v>16</v>
      </c>
      <c r="K306" s="15">
        <v>15</v>
      </c>
    </row>
    <row r="307" spans="1:12" s="29" customFormat="1" ht="22.7" customHeight="1" x14ac:dyDescent="0.25">
      <c r="A307" s="31" t="s">
        <v>202</v>
      </c>
      <c r="B307" s="17"/>
      <c r="C307" s="31"/>
      <c r="D307" s="11">
        <f>SUM(D308+D314+D317+D324+D332+D346+D355)</f>
        <v>1141</v>
      </c>
      <c r="E307" s="37">
        <f t="shared" ref="E307:K307" si="57">SUM(E308,E314,E317,E324,E332,E346,E355)</f>
        <v>135</v>
      </c>
      <c r="F307" s="37">
        <f t="shared" si="57"/>
        <v>149</v>
      </c>
      <c r="G307" s="38">
        <f t="shared" si="57"/>
        <v>171</v>
      </c>
      <c r="H307" s="37">
        <f t="shared" si="57"/>
        <v>159</v>
      </c>
      <c r="I307" s="37">
        <f t="shared" si="57"/>
        <v>171</v>
      </c>
      <c r="J307" s="37">
        <f t="shared" si="57"/>
        <v>185</v>
      </c>
      <c r="K307" s="39">
        <f t="shared" si="57"/>
        <v>171</v>
      </c>
      <c r="L307" s="28"/>
    </row>
    <row r="308" spans="1:12" ht="22.7" customHeight="1" x14ac:dyDescent="0.25">
      <c r="A308" s="29"/>
      <c r="B308" s="17" t="s">
        <v>203</v>
      </c>
      <c r="C308" s="29"/>
      <c r="D308" s="11">
        <f>SUM(E308:K308)</f>
        <v>819</v>
      </c>
      <c r="E308" s="37">
        <f t="shared" ref="E308:K308" si="58">SUM(E309:E313)</f>
        <v>68</v>
      </c>
      <c r="F308" s="37">
        <f t="shared" si="58"/>
        <v>107</v>
      </c>
      <c r="G308" s="38">
        <f t="shared" si="58"/>
        <v>135</v>
      </c>
      <c r="H308" s="37">
        <f t="shared" si="58"/>
        <v>119</v>
      </c>
      <c r="I308" s="37">
        <f t="shared" si="58"/>
        <v>139</v>
      </c>
      <c r="J308" s="37">
        <f t="shared" si="58"/>
        <v>139</v>
      </c>
      <c r="K308" s="39">
        <f t="shared" si="58"/>
        <v>112</v>
      </c>
    </row>
    <row r="309" spans="1:12" ht="22.7" customHeight="1" x14ac:dyDescent="0.2">
      <c r="C309" s="1" t="s">
        <v>204</v>
      </c>
      <c r="D309" s="24">
        <f>SUM(E309:K309)</f>
        <v>614</v>
      </c>
      <c r="E309" s="21">
        <v>46</v>
      </c>
      <c r="F309" s="21">
        <v>78</v>
      </c>
      <c r="G309" s="21">
        <v>111</v>
      </c>
      <c r="H309" s="21">
        <v>91</v>
      </c>
      <c r="I309" s="30">
        <v>113</v>
      </c>
      <c r="J309" s="30">
        <v>101</v>
      </c>
      <c r="K309" s="15">
        <v>74</v>
      </c>
    </row>
    <row r="310" spans="1:12" ht="22.7" customHeight="1" x14ac:dyDescent="0.2">
      <c r="C310" s="1" t="s">
        <v>205</v>
      </c>
      <c r="D310" s="24">
        <f t="shared" ref="D310:D319" si="59">SUM(E310:K310)</f>
        <v>109</v>
      </c>
      <c r="E310" s="21">
        <v>14</v>
      </c>
      <c r="F310" s="21">
        <v>14</v>
      </c>
      <c r="G310" s="21">
        <v>13</v>
      </c>
      <c r="H310" s="21">
        <v>17</v>
      </c>
      <c r="I310" s="30">
        <v>17</v>
      </c>
      <c r="J310" s="30">
        <v>18</v>
      </c>
      <c r="K310" s="15">
        <v>16</v>
      </c>
    </row>
    <row r="311" spans="1:12" ht="22.7" customHeight="1" x14ac:dyDescent="0.2">
      <c r="C311" s="1" t="s">
        <v>207</v>
      </c>
      <c r="D311" s="24">
        <f t="shared" si="59"/>
        <v>35</v>
      </c>
      <c r="E311" s="21">
        <v>5</v>
      </c>
      <c r="F311" s="21">
        <v>4</v>
      </c>
      <c r="G311" s="21">
        <v>2</v>
      </c>
      <c r="H311" s="21">
        <v>4</v>
      </c>
      <c r="I311" s="30">
        <v>3</v>
      </c>
      <c r="J311" s="30">
        <v>9</v>
      </c>
      <c r="K311" s="15">
        <v>8</v>
      </c>
    </row>
    <row r="312" spans="1:12" ht="22.7" customHeight="1" x14ac:dyDescent="0.2">
      <c r="C312" s="1" t="s">
        <v>206</v>
      </c>
      <c r="D312" s="24">
        <f t="shared" si="59"/>
        <v>34</v>
      </c>
      <c r="E312" s="21">
        <v>1</v>
      </c>
      <c r="F312" s="21">
        <v>6</v>
      </c>
      <c r="G312" s="21">
        <v>3</v>
      </c>
      <c r="H312" s="21">
        <v>5</v>
      </c>
      <c r="I312" s="30">
        <v>3</v>
      </c>
      <c r="J312" s="30">
        <v>6</v>
      </c>
      <c r="K312" s="15">
        <v>10</v>
      </c>
    </row>
    <row r="313" spans="1:12" ht="22.7" customHeight="1" x14ac:dyDescent="0.2">
      <c r="C313" s="1" t="s">
        <v>208</v>
      </c>
      <c r="D313" s="24">
        <f t="shared" si="59"/>
        <v>27</v>
      </c>
      <c r="E313" s="21">
        <v>2</v>
      </c>
      <c r="F313" s="21">
        <v>5</v>
      </c>
      <c r="G313" s="21">
        <v>6</v>
      </c>
      <c r="H313" s="21">
        <v>2</v>
      </c>
      <c r="I313" s="30">
        <v>3</v>
      </c>
      <c r="J313" s="30">
        <v>5</v>
      </c>
      <c r="K313" s="15">
        <v>4</v>
      </c>
    </row>
    <row r="314" spans="1:12" ht="22.7" customHeight="1" x14ac:dyDescent="0.25">
      <c r="A314" s="29"/>
      <c r="B314" s="17" t="s">
        <v>209</v>
      </c>
      <c r="C314" s="29"/>
      <c r="D314" s="11">
        <f t="shared" si="59"/>
        <v>15</v>
      </c>
      <c r="E314" s="37">
        <f t="shared" ref="E314:K314" si="60">SUM(E315:E316)</f>
        <v>1</v>
      </c>
      <c r="F314" s="37">
        <f t="shared" si="60"/>
        <v>5</v>
      </c>
      <c r="G314" s="38" t="s">
        <v>514</v>
      </c>
      <c r="H314" s="37">
        <f t="shared" si="60"/>
        <v>1</v>
      </c>
      <c r="I314" s="37">
        <f t="shared" si="60"/>
        <v>1</v>
      </c>
      <c r="J314" s="37">
        <f t="shared" si="60"/>
        <v>1</v>
      </c>
      <c r="K314" s="39">
        <f t="shared" si="60"/>
        <v>6</v>
      </c>
    </row>
    <row r="315" spans="1:12" ht="22.7" customHeight="1" x14ac:dyDescent="0.2">
      <c r="C315" s="1" t="s">
        <v>210</v>
      </c>
      <c r="D315" s="24">
        <f t="shared" si="59"/>
        <v>14</v>
      </c>
      <c r="E315" s="21">
        <v>1</v>
      </c>
      <c r="F315" s="21">
        <v>5</v>
      </c>
      <c r="G315" s="22" t="s">
        <v>514</v>
      </c>
      <c r="H315" s="22">
        <v>1</v>
      </c>
      <c r="I315" s="30">
        <v>1</v>
      </c>
      <c r="J315" s="30">
        <v>1</v>
      </c>
      <c r="K315" s="15">
        <v>5</v>
      </c>
    </row>
    <row r="316" spans="1:12" ht="22.7" customHeight="1" x14ac:dyDescent="0.2">
      <c r="C316" s="1" t="s">
        <v>211</v>
      </c>
      <c r="D316" s="24">
        <f t="shared" si="59"/>
        <v>1</v>
      </c>
      <c r="E316" s="22" t="s">
        <v>514</v>
      </c>
      <c r="F316" s="22" t="s">
        <v>514</v>
      </c>
      <c r="G316" s="22" t="s">
        <v>514</v>
      </c>
      <c r="H316" s="22" t="s">
        <v>514</v>
      </c>
      <c r="I316" s="22" t="s">
        <v>514</v>
      </c>
      <c r="J316" s="22" t="s">
        <v>514</v>
      </c>
      <c r="K316" s="25">
        <v>1</v>
      </c>
    </row>
    <row r="317" spans="1:12" ht="22.7" customHeight="1" x14ac:dyDescent="0.25">
      <c r="A317" s="29"/>
      <c r="B317" s="17" t="s">
        <v>212</v>
      </c>
      <c r="C317" s="29"/>
      <c r="D317" s="11">
        <f t="shared" si="59"/>
        <v>24</v>
      </c>
      <c r="E317" s="37">
        <f t="shared" ref="E317:K317" si="61">SUM(E318:E323)</f>
        <v>9</v>
      </c>
      <c r="F317" s="37">
        <f t="shared" si="61"/>
        <v>3</v>
      </c>
      <c r="G317" s="37">
        <f t="shared" si="61"/>
        <v>1</v>
      </c>
      <c r="H317" s="37">
        <f t="shared" si="61"/>
        <v>4</v>
      </c>
      <c r="I317" s="37">
        <f t="shared" si="61"/>
        <v>1</v>
      </c>
      <c r="J317" s="37">
        <f t="shared" si="61"/>
        <v>3</v>
      </c>
      <c r="K317" s="39">
        <f t="shared" si="61"/>
        <v>3</v>
      </c>
    </row>
    <row r="318" spans="1:12" ht="22.7" customHeight="1" x14ac:dyDescent="0.2">
      <c r="C318" s="1" t="s">
        <v>213</v>
      </c>
      <c r="D318" s="24">
        <f t="shared" si="59"/>
        <v>15</v>
      </c>
      <c r="E318" s="21">
        <v>4</v>
      </c>
      <c r="F318" s="21">
        <v>3</v>
      </c>
      <c r="G318" s="21">
        <v>1</v>
      </c>
      <c r="H318" s="21">
        <v>2</v>
      </c>
      <c r="I318" s="22">
        <v>1</v>
      </c>
      <c r="J318" s="30">
        <v>2</v>
      </c>
      <c r="K318" s="15">
        <v>2</v>
      </c>
    </row>
    <row r="319" spans="1:12" ht="22.7" customHeight="1" x14ac:dyDescent="0.2">
      <c r="C319" s="1" t="s">
        <v>214</v>
      </c>
      <c r="D319" s="24">
        <f t="shared" si="59"/>
        <v>1</v>
      </c>
      <c r="E319" s="22" t="s">
        <v>514</v>
      </c>
      <c r="F319" s="22" t="s">
        <v>514</v>
      </c>
      <c r="G319" s="22" t="s">
        <v>514</v>
      </c>
      <c r="H319" s="22" t="s">
        <v>514</v>
      </c>
      <c r="I319" s="22" t="s">
        <v>514</v>
      </c>
      <c r="J319" s="22">
        <v>1</v>
      </c>
      <c r="K319" s="25" t="s">
        <v>514</v>
      </c>
    </row>
    <row r="320" spans="1:12" ht="22.7" customHeight="1" x14ac:dyDescent="0.2">
      <c r="C320" s="1" t="s">
        <v>205</v>
      </c>
      <c r="D320" s="24">
        <f t="shared" ref="D320:D323" si="62">SUM(E320:K320)</f>
        <v>1</v>
      </c>
      <c r="E320" s="22">
        <v>1</v>
      </c>
      <c r="F320" s="22" t="s">
        <v>514</v>
      </c>
      <c r="G320" s="22" t="s">
        <v>514</v>
      </c>
      <c r="H320" s="22" t="s">
        <v>514</v>
      </c>
      <c r="I320" s="22" t="s">
        <v>514</v>
      </c>
      <c r="J320" s="22" t="s">
        <v>514</v>
      </c>
      <c r="K320" s="25" t="s">
        <v>514</v>
      </c>
    </row>
    <row r="321" spans="1:11" ht="22.7" customHeight="1" x14ac:dyDescent="0.2">
      <c r="C321" s="1" t="s">
        <v>216</v>
      </c>
      <c r="D321" s="24">
        <f t="shared" si="62"/>
        <v>1</v>
      </c>
      <c r="E321" s="22" t="s">
        <v>514</v>
      </c>
      <c r="F321" s="22" t="s">
        <v>514</v>
      </c>
      <c r="G321" s="22" t="s">
        <v>514</v>
      </c>
      <c r="H321" s="21">
        <v>1</v>
      </c>
      <c r="I321" s="22" t="s">
        <v>514</v>
      </c>
      <c r="J321" s="22" t="s">
        <v>514</v>
      </c>
      <c r="K321" s="25" t="s">
        <v>514</v>
      </c>
    </row>
    <row r="322" spans="1:11" ht="22.7" customHeight="1" x14ac:dyDescent="0.2">
      <c r="C322" s="1" t="s">
        <v>217</v>
      </c>
      <c r="D322" s="24">
        <f t="shared" si="62"/>
        <v>3</v>
      </c>
      <c r="E322" s="21">
        <v>3</v>
      </c>
      <c r="F322" s="22" t="s">
        <v>514</v>
      </c>
      <c r="G322" s="22" t="s">
        <v>514</v>
      </c>
      <c r="H322" s="22" t="s">
        <v>514</v>
      </c>
      <c r="I322" s="22" t="s">
        <v>514</v>
      </c>
      <c r="J322" s="22" t="s">
        <v>514</v>
      </c>
      <c r="K322" s="25" t="s">
        <v>514</v>
      </c>
    </row>
    <row r="323" spans="1:11" ht="22.7" customHeight="1" x14ac:dyDescent="0.2">
      <c r="C323" s="1" t="s">
        <v>218</v>
      </c>
      <c r="D323" s="24">
        <f t="shared" si="62"/>
        <v>3</v>
      </c>
      <c r="E323" s="22">
        <v>1</v>
      </c>
      <c r="F323" s="22" t="s">
        <v>514</v>
      </c>
      <c r="G323" s="22" t="s">
        <v>514</v>
      </c>
      <c r="H323" s="22">
        <v>1</v>
      </c>
      <c r="I323" s="22" t="s">
        <v>514</v>
      </c>
      <c r="J323" s="22" t="s">
        <v>514</v>
      </c>
      <c r="K323" s="25">
        <v>1</v>
      </c>
    </row>
    <row r="324" spans="1:11" ht="22.7" customHeight="1" x14ac:dyDescent="0.25">
      <c r="A324" s="29"/>
      <c r="B324" s="17" t="s">
        <v>219</v>
      </c>
      <c r="C324" s="29"/>
      <c r="D324" s="11">
        <f t="shared" ref="D324:D331" si="63">SUM(E324:K324)</f>
        <v>71</v>
      </c>
      <c r="E324" s="37">
        <f t="shared" ref="E324:K324" si="64">SUM(E325:E331)</f>
        <v>15</v>
      </c>
      <c r="F324" s="37">
        <f t="shared" si="64"/>
        <v>8</v>
      </c>
      <c r="G324" s="37">
        <f t="shared" si="64"/>
        <v>12</v>
      </c>
      <c r="H324" s="37">
        <f t="shared" si="64"/>
        <v>8</v>
      </c>
      <c r="I324" s="37">
        <f t="shared" si="64"/>
        <v>3</v>
      </c>
      <c r="J324" s="37">
        <f t="shared" si="64"/>
        <v>11</v>
      </c>
      <c r="K324" s="39">
        <f t="shared" si="64"/>
        <v>14</v>
      </c>
    </row>
    <row r="325" spans="1:11" ht="22.7" customHeight="1" x14ac:dyDescent="0.2">
      <c r="C325" s="1" t="s">
        <v>220</v>
      </c>
      <c r="D325" s="24">
        <f t="shared" si="63"/>
        <v>44</v>
      </c>
      <c r="E325" s="21">
        <v>9</v>
      </c>
      <c r="F325" s="21">
        <v>6</v>
      </c>
      <c r="G325" s="21">
        <v>7</v>
      </c>
      <c r="H325" s="21">
        <v>5</v>
      </c>
      <c r="I325" s="30">
        <v>1</v>
      </c>
      <c r="J325" s="30">
        <v>7</v>
      </c>
      <c r="K325" s="15">
        <v>9</v>
      </c>
    </row>
    <row r="326" spans="1:11" ht="22.7" customHeight="1" x14ac:dyDescent="0.2">
      <c r="C326" s="1" t="s">
        <v>480</v>
      </c>
      <c r="D326" s="24">
        <f t="shared" si="63"/>
        <v>1</v>
      </c>
      <c r="E326" s="22" t="s">
        <v>514</v>
      </c>
      <c r="F326" s="22" t="s">
        <v>514</v>
      </c>
      <c r="G326" s="21">
        <v>1</v>
      </c>
      <c r="H326" s="22" t="s">
        <v>514</v>
      </c>
      <c r="I326" s="22" t="s">
        <v>514</v>
      </c>
      <c r="J326" s="22" t="s">
        <v>514</v>
      </c>
      <c r="K326" s="25" t="s">
        <v>514</v>
      </c>
    </row>
    <row r="327" spans="1:11" ht="22.7" customHeight="1" x14ac:dyDescent="0.2">
      <c r="C327" s="1" t="s">
        <v>221</v>
      </c>
      <c r="D327" s="24">
        <f t="shared" si="63"/>
        <v>6</v>
      </c>
      <c r="E327" s="22">
        <v>1</v>
      </c>
      <c r="F327" s="21">
        <v>1</v>
      </c>
      <c r="G327" s="21">
        <v>1</v>
      </c>
      <c r="H327" s="22" t="s">
        <v>514</v>
      </c>
      <c r="I327" s="22" t="s">
        <v>514</v>
      </c>
      <c r="J327" s="22">
        <v>1</v>
      </c>
      <c r="K327" s="25">
        <v>2</v>
      </c>
    </row>
    <row r="328" spans="1:11" ht="22.7" customHeight="1" x14ac:dyDescent="0.2">
      <c r="C328" s="1" t="s">
        <v>53</v>
      </c>
      <c r="D328" s="24">
        <f t="shared" si="63"/>
        <v>6</v>
      </c>
      <c r="E328" s="21">
        <v>2</v>
      </c>
      <c r="F328" s="22">
        <v>1</v>
      </c>
      <c r="G328" s="22">
        <v>1</v>
      </c>
      <c r="H328" s="21">
        <v>1</v>
      </c>
      <c r="I328" s="22" t="s">
        <v>514</v>
      </c>
      <c r="J328" s="22" t="s">
        <v>514</v>
      </c>
      <c r="K328" s="15">
        <v>1</v>
      </c>
    </row>
    <row r="329" spans="1:11" ht="22.7" customHeight="1" x14ac:dyDescent="0.2">
      <c r="C329" s="1" t="s">
        <v>222</v>
      </c>
      <c r="D329" s="24">
        <f t="shared" si="63"/>
        <v>11</v>
      </c>
      <c r="E329" s="21">
        <v>3</v>
      </c>
      <c r="F329" s="22" t="s">
        <v>514</v>
      </c>
      <c r="G329" s="21">
        <v>1</v>
      </c>
      <c r="H329" s="22">
        <v>2</v>
      </c>
      <c r="I329" s="30">
        <v>2</v>
      </c>
      <c r="J329" s="30">
        <v>2</v>
      </c>
      <c r="K329" s="15">
        <v>1</v>
      </c>
    </row>
    <row r="330" spans="1:11" ht="22.7" customHeight="1" x14ac:dyDescent="0.2">
      <c r="C330" s="1" t="s">
        <v>481</v>
      </c>
      <c r="D330" s="24">
        <f t="shared" si="63"/>
        <v>1</v>
      </c>
      <c r="E330" s="22" t="s">
        <v>514</v>
      </c>
      <c r="F330" s="22" t="s">
        <v>514</v>
      </c>
      <c r="G330" s="22">
        <v>1</v>
      </c>
      <c r="H330" s="22" t="s">
        <v>514</v>
      </c>
      <c r="I330" s="22" t="s">
        <v>514</v>
      </c>
      <c r="J330" s="22" t="s">
        <v>514</v>
      </c>
      <c r="K330" s="25" t="s">
        <v>514</v>
      </c>
    </row>
    <row r="331" spans="1:11" ht="22.7" customHeight="1" x14ac:dyDescent="0.2">
      <c r="C331" s="1" t="s">
        <v>223</v>
      </c>
      <c r="D331" s="24">
        <f t="shared" si="63"/>
        <v>2</v>
      </c>
      <c r="E331" s="22" t="s">
        <v>514</v>
      </c>
      <c r="F331" s="22" t="s">
        <v>514</v>
      </c>
      <c r="G331" s="22" t="s">
        <v>514</v>
      </c>
      <c r="H331" s="22" t="s">
        <v>514</v>
      </c>
      <c r="I331" s="22" t="s">
        <v>514</v>
      </c>
      <c r="J331" s="22">
        <v>1</v>
      </c>
      <c r="K331" s="15">
        <v>1</v>
      </c>
    </row>
    <row r="332" spans="1:11" ht="22.7" customHeight="1" x14ac:dyDescent="0.25">
      <c r="A332" s="29"/>
      <c r="B332" s="17" t="s">
        <v>224</v>
      </c>
      <c r="C332" s="29"/>
      <c r="D332" s="11">
        <f>SUM(E332:K332)</f>
        <v>65</v>
      </c>
      <c r="E332" s="37">
        <f t="shared" ref="E332:K332" si="65">SUM(E333:E345)</f>
        <v>13</v>
      </c>
      <c r="F332" s="37">
        <f t="shared" si="65"/>
        <v>5</v>
      </c>
      <c r="G332" s="37">
        <f t="shared" si="65"/>
        <v>8</v>
      </c>
      <c r="H332" s="37">
        <f t="shared" si="65"/>
        <v>9</v>
      </c>
      <c r="I332" s="37">
        <f t="shared" si="65"/>
        <v>6</v>
      </c>
      <c r="J332" s="37">
        <f t="shared" si="65"/>
        <v>11</v>
      </c>
      <c r="K332" s="39">
        <f t="shared" si="65"/>
        <v>13</v>
      </c>
    </row>
    <row r="333" spans="1:11" ht="22.7" customHeight="1" x14ac:dyDescent="0.2">
      <c r="C333" s="1" t="s">
        <v>225</v>
      </c>
      <c r="D333" s="24">
        <f>SUM(E333:K333)</f>
        <v>33</v>
      </c>
      <c r="E333" s="21">
        <v>4</v>
      </c>
      <c r="F333" s="21">
        <v>3</v>
      </c>
      <c r="G333" s="21">
        <v>4</v>
      </c>
      <c r="H333" s="21">
        <v>6</v>
      </c>
      <c r="I333" s="22">
        <v>3</v>
      </c>
      <c r="J333" s="30">
        <v>7</v>
      </c>
      <c r="K333" s="15">
        <v>6</v>
      </c>
    </row>
    <row r="334" spans="1:11" ht="22.7" customHeight="1" x14ac:dyDescent="0.25">
      <c r="A334" s="58" t="s">
        <v>513</v>
      </c>
      <c r="B334" s="58"/>
      <c r="C334" s="58"/>
      <c r="D334" s="58"/>
      <c r="E334" s="58"/>
      <c r="F334" s="58"/>
      <c r="G334" s="58"/>
      <c r="H334" s="58"/>
      <c r="I334" s="58"/>
      <c r="J334" s="58"/>
      <c r="K334" s="58"/>
    </row>
    <row r="335" spans="1:11" ht="22.7" customHeight="1" x14ac:dyDescent="0.25">
      <c r="A335" s="58" t="s">
        <v>462</v>
      </c>
      <c r="B335" s="58"/>
      <c r="C335" s="58"/>
      <c r="D335" s="58"/>
      <c r="E335" s="58"/>
      <c r="F335" s="58"/>
      <c r="G335" s="58"/>
      <c r="H335" s="58"/>
      <c r="I335" s="58"/>
      <c r="J335" s="58"/>
      <c r="K335" s="58"/>
    </row>
    <row r="336" spans="1:11" ht="22.7" customHeight="1" x14ac:dyDescent="0.2">
      <c r="C336" s="3"/>
      <c r="D336" s="3"/>
      <c r="E336" s="3"/>
      <c r="F336" s="3"/>
      <c r="G336" s="3"/>
      <c r="H336" s="3"/>
      <c r="I336" s="3"/>
      <c r="J336" s="3"/>
      <c r="K336" s="3"/>
    </row>
    <row r="337" spans="1:12" s="5" customFormat="1" ht="32.25" customHeight="1" x14ac:dyDescent="0.2">
      <c r="A337" s="63" t="s">
        <v>0</v>
      </c>
      <c r="B337" s="63"/>
      <c r="C337" s="64"/>
      <c r="D337" s="69" t="s">
        <v>1</v>
      </c>
      <c r="E337" s="70"/>
      <c r="F337" s="70"/>
      <c r="G337" s="70"/>
      <c r="H337" s="70"/>
      <c r="I337" s="70"/>
      <c r="J337" s="70"/>
      <c r="K337" s="70"/>
      <c r="L337" s="4"/>
    </row>
    <row r="338" spans="1:12" s="5" customFormat="1" ht="32.25" customHeight="1" x14ac:dyDescent="0.2">
      <c r="A338" s="65"/>
      <c r="B338" s="65"/>
      <c r="C338" s="66"/>
      <c r="D338" s="71" t="s">
        <v>2</v>
      </c>
      <c r="E338" s="61" t="s">
        <v>3</v>
      </c>
      <c r="F338" s="70"/>
      <c r="G338" s="70"/>
      <c r="H338" s="70"/>
      <c r="I338" s="70"/>
      <c r="J338" s="70"/>
      <c r="K338" s="70"/>
      <c r="L338" s="4"/>
    </row>
    <row r="339" spans="1:12" s="5" customFormat="1" ht="22.7" customHeight="1" x14ac:dyDescent="0.2">
      <c r="A339" s="65"/>
      <c r="B339" s="65"/>
      <c r="C339" s="66"/>
      <c r="D339" s="72"/>
      <c r="E339" s="59" t="s">
        <v>4</v>
      </c>
      <c r="F339" s="59" t="s">
        <v>5</v>
      </c>
      <c r="G339" s="59" t="s">
        <v>6</v>
      </c>
      <c r="H339" s="59" t="s">
        <v>7</v>
      </c>
      <c r="I339" s="59" t="s">
        <v>8</v>
      </c>
      <c r="J339" s="59" t="s">
        <v>9</v>
      </c>
      <c r="K339" s="61" t="s">
        <v>10</v>
      </c>
      <c r="L339" s="4"/>
    </row>
    <row r="340" spans="1:12" s="5" customFormat="1" ht="22.7" customHeight="1" x14ac:dyDescent="0.2">
      <c r="A340" s="67"/>
      <c r="B340" s="67"/>
      <c r="C340" s="68"/>
      <c r="D340" s="73"/>
      <c r="E340" s="60"/>
      <c r="F340" s="60"/>
      <c r="G340" s="60"/>
      <c r="H340" s="60"/>
      <c r="I340" s="60"/>
      <c r="J340" s="60"/>
      <c r="K340" s="62"/>
      <c r="L340" s="4"/>
    </row>
    <row r="341" spans="1:12" s="5" customFormat="1" ht="33" customHeight="1" x14ac:dyDescent="0.25">
      <c r="A341" s="51"/>
      <c r="B341" s="31" t="s">
        <v>520</v>
      </c>
      <c r="C341" s="51"/>
      <c r="D341" s="52"/>
      <c r="E341" s="53"/>
      <c r="F341" s="53"/>
      <c r="G341" s="53"/>
      <c r="H341" s="53"/>
      <c r="I341" s="53"/>
      <c r="J341" s="53"/>
      <c r="K341" s="54"/>
      <c r="L341" s="4"/>
    </row>
    <row r="342" spans="1:12" ht="22.7" customHeight="1" x14ac:dyDescent="0.2">
      <c r="C342" s="1" t="s">
        <v>226</v>
      </c>
      <c r="D342" s="24">
        <f>SUM(E342:K342)</f>
        <v>4</v>
      </c>
      <c r="E342" s="21">
        <v>1</v>
      </c>
      <c r="F342" s="22" t="s">
        <v>514</v>
      </c>
      <c r="G342" s="22" t="s">
        <v>514</v>
      </c>
      <c r="H342" s="22">
        <v>2</v>
      </c>
      <c r="I342" s="22" t="s">
        <v>514</v>
      </c>
      <c r="J342" s="22">
        <v>1</v>
      </c>
      <c r="K342" s="25" t="s">
        <v>514</v>
      </c>
    </row>
    <row r="343" spans="1:12" ht="22.7" customHeight="1" x14ac:dyDescent="0.2">
      <c r="C343" s="2" t="s">
        <v>503</v>
      </c>
      <c r="D343" s="24">
        <f>SUM(E343:K343)</f>
        <v>2</v>
      </c>
      <c r="E343" s="35">
        <v>1</v>
      </c>
      <c r="F343" s="22" t="s">
        <v>514</v>
      </c>
      <c r="G343" s="22" t="s">
        <v>514</v>
      </c>
      <c r="H343" s="22" t="s">
        <v>514</v>
      </c>
      <c r="I343" s="22" t="s">
        <v>514</v>
      </c>
      <c r="J343" s="22" t="s">
        <v>514</v>
      </c>
      <c r="K343" s="2">
        <v>1</v>
      </c>
    </row>
    <row r="344" spans="1:12" ht="22.7" customHeight="1" x14ac:dyDescent="0.2">
      <c r="C344" s="1" t="s">
        <v>227</v>
      </c>
      <c r="D344" s="24">
        <f>SUM(E344:K344)</f>
        <v>14</v>
      </c>
      <c r="E344" s="21">
        <v>3</v>
      </c>
      <c r="F344" s="21">
        <v>2</v>
      </c>
      <c r="G344" s="21">
        <v>2</v>
      </c>
      <c r="H344" s="22">
        <v>1</v>
      </c>
      <c r="I344" s="22">
        <v>2</v>
      </c>
      <c r="J344" s="22" t="s">
        <v>514</v>
      </c>
      <c r="K344" s="15">
        <v>4</v>
      </c>
    </row>
    <row r="345" spans="1:12" ht="22.7" customHeight="1" x14ac:dyDescent="0.2">
      <c r="C345" s="1" t="s">
        <v>228</v>
      </c>
      <c r="D345" s="24">
        <f t="shared" ref="D345" si="66">SUM(E345:K345)</f>
        <v>12</v>
      </c>
      <c r="E345" s="21">
        <v>4</v>
      </c>
      <c r="F345" s="22" t="s">
        <v>514</v>
      </c>
      <c r="G345" s="22">
        <v>2</v>
      </c>
      <c r="H345" s="22" t="s">
        <v>514</v>
      </c>
      <c r="I345" s="30">
        <v>1</v>
      </c>
      <c r="J345" s="30">
        <v>3</v>
      </c>
      <c r="K345" s="15">
        <v>2</v>
      </c>
    </row>
    <row r="346" spans="1:12" ht="22.7" customHeight="1" x14ac:dyDescent="0.25">
      <c r="A346" s="29"/>
      <c r="B346" s="17" t="s">
        <v>229</v>
      </c>
      <c r="C346" s="29"/>
      <c r="D346" s="11">
        <f>SUM(E346:K346)</f>
        <v>67</v>
      </c>
      <c r="E346" s="37">
        <f>SUM(E347:E354)</f>
        <v>15</v>
      </c>
      <c r="F346" s="37">
        <f t="shared" ref="F346:K346" si="67">SUM(F347:F354)</f>
        <v>7</v>
      </c>
      <c r="G346" s="37">
        <f t="shared" si="67"/>
        <v>7</v>
      </c>
      <c r="H346" s="37">
        <f t="shared" si="67"/>
        <v>8</v>
      </c>
      <c r="I346" s="37">
        <f t="shared" si="67"/>
        <v>9</v>
      </c>
      <c r="J346" s="37">
        <f t="shared" si="67"/>
        <v>10</v>
      </c>
      <c r="K346" s="39">
        <f t="shared" si="67"/>
        <v>11</v>
      </c>
    </row>
    <row r="347" spans="1:12" ht="22.7" customHeight="1" x14ac:dyDescent="0.2">
      <c r="C347" s="40" t="s">
        <v>230</v>
      </c>
      <c r="D347" s="24">
        <f>SUM(E347:K347)</f>
        <v>33</v>
      </c>
      <c r="E347" s="21">
        <v>9</v>
      </c>
      <c r="F347" s="21">
        <v>5</v>
      </c>
      <c r="G347" s="21">
        <v>3</v>
      </c>
      <c r="H347" s="21">
        <v>4</v>
      </c>
      <c r="I347" s="30">
        <v>3</v>
      </c>
      <c r="J347" s="30">
        <v>2</v>
      </c>
      <c r="K347" s="15">
        <v>7</v>
      </c>
    </row>
    <row r="348" spans="1:12" ht="22.7" customHeight="1" x14ac:dyDescent="0.2">
      <c r="C348" s="40" t="s">
        <v>231</v>
      </c>
      <c r="D348" s="24">
        <f t="shared" ref="D348:D354" si="68">SUM(E348:K348)</f>
        <v>4</v>
      </c>
      <c r="E348" s="22">
        <v>1</v>
      </c>
      <c r="F348" s="22" t="s">
        <v>514</v>
      </c>
      <c r="G348" s="22">
        <v>1</v>
      </c>
      <c r="H348" s="22" t="s">
        <v>514</v>
      </c>
      <c r="I348" s="22">
        <v>2</v>
      </c>
      <c r="J348" s="22" t="s">
        <v>514</v>
      </c>
      <c r="K348" s="25" t="s">
        <v>514</v>
      </c>
    </row>
    <row r="349" spans="1:12" ht="22.7" customHeight="1" x14ac:dyDescent="0.2">
      <c r="C349" s="40" t="s">
        <v>483</v>
      </c>
      <c r="D349" s="24">
        <f t="shared" si="68"/>
        <v>3</v>
      </c>
      <c r="E349" s="22" t="s">
        <v>514</v>
      </c>
      <c r="F349" s="22" t="s">
        <v>514</v>
      </c>
      <c r="G349" s="22" t="s">
        <v>514</v>
      </c>
      <c r="H349" s="22" t="s">
        <v>514</v>
      </c>
      <c r="I349" s="22" t="s">
        <v>514</v>
      </c>
      <c r="J349" s="22">
        <v>2</v>
      </c>
      <c r="K349" s="26">
        <v>1</v>
      </c>
    </row>
    <row r="350" spans="1:12" ht="22.7" customHeight="1" x14ac:dyDescent="0.2">
      <c r="C350" s="40" t="s">
        <v>232</v>
      </c>
      <c r="D350" s="24">
        <f t="shared" si="68"/>
        <v>17</v>
      </c>
      <c r="E350" s="21">
        <v>1</v>
      </c>
      <c r="F350" s="21">
        <v>1</v>
      </c>
      <c r="G350" s="21">
        <v>3</v>
      </c>
      <c r="H350" s="21">
        <v>3</v>
      </c>
      <c r="I350" s="22">
        <v>3</v>
      </c>
      <c r="J350" s="30">
        <v>5</v>
      </c>
      <c r="K350" s="15">
        <v>1</v>
      </c>
    </row>
    <row r="351" spans="1:12" ht="22.7" customHeight="1" x14ac:dyDescent="0.2">
      <c r="C351" s="40" t="s">
        <v>233</v>
      </c>
      <c r="D351" s="24">
        <f t="shared" si="68"/>
        <v>2</v>
      </c>
      <c r="E351" s="22" t="s">
        <v>514</v>
      </c>
      <c r="F351" s="22" t="s">
        <v>514</v>
      </c>
      <c r="G351" s="22" t="s">
        <v>514</v>
      </c>
      <c r="H351" s="22">
        <v>1</v>
      </c>
      <c r="I351" s="22">
        <v>1</v>
      </c>
      <c r="J351" s="22" t="s">
        <v>514</v>
      </c>
      <c r="K351" s="25" t="s">
        <v>514</v>
      </c>
    </row>
    <row r="352" spans="1:12" ht="22.7" customHeight="1" x14ac:dyDescent="0.2">
      <c r="C352" s="40" t="s">
        <v>234</v>
      </c>
      <c r="D352" s="24">
        <f t="shared" si="68"/>
        <v>1</v>
      </c>
      <c r="E352" s="21">
        <v>1</v>
      </c>
      <c r="F352" s="22" t="s">
        <v>514</v>
      </c>
      <c r="G352" s="22" t="s">
        <v>514</v>
      </c>
      <c r="H352" s="22" t="s">
        <v>514</v>
      </c>
      <c r="I352" s="22" t="s">
        <v>514</v>
      </c>
      <c r="J352" s="22" t="s">
        <v>514</v>
      </c>
      <c r="K352" s="25" t="s">
        <v>514</v>
      </c>
    </row>
    <row r="353" spans="1:12" ht="22.7" customHeight="1" x14ac:dyDescent="0.2">
      <c r="C353" s="40" t="s">
        <v>493</v>
      </c>
      <c r="D353" s="24">
        <f t="shared" si="68"/>
        <v>3</v>
      </c>
      <c r="E353" s="22">
        <v>2</v>
      </c>
      <c r="F353" s="22" t="s">
        <v>514</v>
      </c>
      <c r="G353" s="22" t="s">
        <v>514</v>
      </c>
      <c r="H353" s="22" t="s">
        <v>514</v>
      </c>
      <c r="I353" s="22" t="s">
        <v>514</v>
      </c>
      <c r="J353" s="22" t="s">
        <v>514</v>
      </c>
      <c r="K353" s="15">
        <v>1</v>
      </c>
    </row>
    <row r="354" spans="1:12" ht="22.7" customHeight="1" x14ac:dyDescent="0.2">
      <c r="C354" s="40" t="s">
        <v>235</v>
      </c>
      <c r="D354" s="24">
        <f t="shared" si="68"/>
        <v>4</v>
      </c>
      <c r="E354" s="21">
        <v>1</v>
      </c>
      <c r="F354" s="22">
        <v>1</v>
      </c>
      <c r="G354" s="22" t="s">
        <v>514</v>
      </c>
      <c r="H354" s="22" t="s">
        <v>514</v>
      </c>
      <c r="I354" s="22" t="s">
        <v>514</v>
      </c>
      <c r="J354" s="22">
        <v>1</v>
      </c>
      <c r="K354" s="15">
        <v>1</v>
      </c>
    </row>
    <row r="355" spans="1:12" ht="22.7" customHeight="1" x14ac:dyDescent="0.25">
      <c r="A355" s="29"/>
      <c r="B355" s="17" t="s">
        <v>236</v>
      </c>
      <c r="C355" s="31"/>
      <c r="D355" s="11">
        <f t="shared" ref="D355:D360" si="69">SUM(E355:K355)</f>
        <v>80</v>
      </c>
      <c r="E355" s="37">
        <f t="shared" ref="E355:K355" si="70">SUM(E356:E360)</f>
        <v>14</v>
      </c>
      <c r="F355" s="37">
        <f t="shared" si="70"/>
        <v>14</v>
      </c>
      <c r="G355" s="37">
        <f t="shared" si="70"/>
        <v>8</v>
      </c>
      <c r="H355" s="37">
        <f t="shared" si="70"/>
        <v>10</v>
      </c>
      <c r="I355" s="37">
        <f t="shared" si="70"/>
        <v>12</v>
      </c>
      <c r="J355" s="37">
        <f t="shared" si="70"/>
        <v>10</v>
      </c>
      <c r="K355" s="39">
        <f t="shared" si="70"/>
        <v>12</v>
      </c>
    </row>
    <row r="356" spans="1:12" ht="22.7" customHeight="1" x14ac:dyDescent="0.2">
      <c r="C356" s="1" t="s">
        <v>237</v>
      </c>
      <c r="D356" s="24">
        <f t="shared" si="69"/>
        <v>38</v>
      </c>
      <c r="E356" s="21">
        <v>6</v>
      </c>
      <c r="F356" s="21">
        <v>6</v>
      </c>
      <c r="G356" s="21">
        <v>6</v>
      </c>
      <c r="H356" s="21">
        <v>3</v>
      </c>
      <c r="I356" s="21">
        <v>7</v>
      </c>
      <c r="J356" s="21">
        <v>4</v>
      </c>
      <c r="K356" s="23">
        <v>6</v>
      </c>
    </row>
    <row r="357" spans="1:12" ht="22.7" customHeight="1" x14ac:dyDescent="0.2">
      <c r="C357" s="1" t="s">
        <v>238</v>
      </c>
      <c r="D357" s="24">
        <f t="shared" si="69"/>
        <v>12</v>
      </c>
      <c r="E357" s="21">
        <v>2</v>
      </c>
      <c r="F357" s="21">
        <v>4</v>
      </c>
      <c r="G357" s="21">
        <v>1</v>
      </c>
      <c r="H357" s="22" t="s">
        <v>514</v>
      </c>
      <c r="I357" s="22">
        <v>1</v>
      </c>
      <c r="J357" s="22" t="s">
        <v>514</v>
      </c>
      <c r="K357" s="23">
        <v>4</v>
      </c>
    </row>
    <row r="358" spans="1:12" ht="22.7" customHeight="1" x14ac:dyDescent="0.2">
      <c r="C358" s="1" t="s">
        <v>239</v>
      </c>
      <c r="D358" s="24">
        <f t="shared" si="69"/>
        <v>4</v>
      </c>
      <c r="E358" s="21">
        <v>1</v>
      </c>
      <c r="F358" s="22">
        <v>1</v>
      </c>
      <c r="G358" s="22">
        <v>1</v>
      </c>
      <c r="H358" s="22" t="s">
        <v>514</v>
      </c>
      <c r="I358" s="22" t="s">
        <v>514</v>
      </c>
      <c r="J358" s="22">
        <v>1</v>
      </c>
      <c r="K358" s="25" t="s">
        <v>514</v>
      </c>
    </row>
    <row r="359" spans="1:12" ht="22.7" customHeight="1" x14ac:dyDescent="0.2">
      <c r="C359" s="1" t="s">
        <v>240</v>
      </c>
      <c r="D359" s="24">
        <f t="shared" si="69"/>
        <v>5</v>
      </c>
      <c r="E359" s="22">
        <v>1</v>
      </c>
      <c r="F359" s="22" t="s">
        <v>514</v>
      </c>
      <c r="G359" s="22" t="s">
        <v>514</v>
      </c>
      <c r="H359" s="22">
        <v>3</v>
      </c>
      <c r="I359" s="22" t="s">
        <v>514</v>
      </c>
      <c r="J359" s="22">
        <v>1</v>
      </c>
      <c r="K359" s="25" t="s">
        <v>514</v>
      </c>
    </row>
    <row r="360" spans="1:12" ht="22.7" customHeight="1" x14ac:dyDescent="0.2">
      <c r="C360" s="1" t="s">
        <v>241</v>
      </c>
      <c r="D360" s="24">
        <f t="shared" si="69"/>
        <v>21</v>
      </c>
      <c r="E360" s="21">
        <v>4</v>
      </c>
      <c r="F360" s="21">
        <v>3</v>
      </c>
      <c r="G360" s="22" t="s">
        <v>514</v>
      </c>
      <c r="H360" s="21">
        <v>4</v>
      </c>
      <c r="I360" s="21">
        <v>4</v>
      </c>
      <c r="J360" s="21">
        <v>4</v>
      </c>
      <c r="K360" s="23">
        <v>2</v>
      </c>
    </row>
    <row r="361" spans="1:12" s="29" customFormat="1" ht="22.7" customHeight="1" x14ac:dyDescent="0.25">
      <c r="A361" s="17" t="s">
        <v>242</v>
      </c>
      <c r="D361" s="11">
        <f>SUM(D362+D378+D394+D417+D427+D433+D438)</f>
        <v>861</v>
      </c>
      <c r="E361" s="11">
        <f t="shared" ref="E361:K361" si="71">SUM(E362,E378,E394,E417,E427,E433,E438)</f>
        <v>154</v>
      </c>
      <c r="F361" s="11">
        <f t="shared" si="71"/>
        <v>127</v>
      </c>
      <c r="G361" s="11">
        <f t="shared" si="71"/>
        <v>102</v>
      </c>
      <c r="H361" s="11">
        <f t="shared" si="71"/>
        <v>93</v>
      </c>
      <c r="I361" s="11">
        <f t="shared" si="71"/>
        <v>99</v>
      </c>
      <c r="J361" s="11">
        <f t="shared" si="71"/>
        <v>134</v>
      </c>
      <c r="K361" s="12">
        <f t="shared" si="71"/>
        <v>152</v>
      </c>
      <c r="L361" s="28"/>
    </row>
    <row r="362" spans="1:12" ht="22.7" customHeight="1" x14ac:dyDescent="0.25">
      <c r="A362" s="31"/>
      <c r="B362" s="17" t="s">
        <v>243</v>
      </c>
      <c r="C362" s="31"/>
      <c r="D362" s="11">
        <f t="shared" ref="D362:D369" si="72">SUM(E362:K362)</f>
        <v>87</v>
      </c>
      <c r="E362" s="37">
        <f>SUM(E363:E370)</f>
        <v>18</v>
      </c>
      <c r="F362" s="37">
        <f t="shared" ref="F362:K362" si="73">SUM(F363:F370)</f>
        <v>15</v>
      </c>
      <c r="G362" s="37">
        <f t="shared" si="73"/>
        <v>12</v>
      </c>
      <c r="H362" s="37">
        <f t="shared" si="73"/>
        <v>7</v>
      </c>
      <c r="I362" s="37">
        <f t="shared" si="73"/>
        <v>7</v>
      </c>
      <c r="J362" s="37">
        <f t="shared" si="73"/>
        <v>11</v>
      </c>
      <c r="K362" s="41">
        <f t="shared" si="73"/>
        <v>17</v>
      </c>
    </row>
    <row r="363" spans="1:12" ht="22.7" customHeight="1" x14ac:dyDescent="0.2">
      <c r="C363" s="1" t="s">
        <v>244</v>
      </c>
      <c r="D363" s="24">
        <f t="shared" si="72"/>
        <v>59</v>
      </c>
      <c r="E363" s="21">
        <v>13</v>
      </c>
      <c r="F363" s="21">
        <v>13</v>
      </c>
      <c r="G363" s="21">
        <v>10</v>
      </c>
      <c r="H363" s="21">
        <v>4</v>
      </c>
      <c r="I363" s="21">
        <v>3</v>
      </c>
      <c r="J363" s="21">
        <v>8</v>
      </c>
      <c r="K363" s="23">
        <v>8</v>
      </c>
    </row>
    <row r="364" spans="1:12" ht="22.7" customHeight="1" x14ac:dyDescent="0.2">
      <c r="C364" s="1" t="s">
        <v>245</v>
      </c>
      <c r="D364" s="24">
        <f t="shared" si="72"/>
        <v>16</v>
      </c>
      <c r="E364" s="21">
        <v>1</v>
      </c>
      <c r="F364" s="21">
        <v>2</v>
      </c>
      <c r="G364" s="21">
        <v>1</v>
      </c>
      <c r="H364" s="21">
        <v>2</v>
      </c>
      <c r="I364" s="21">
        <v>3</v>
      </c>
      <c r="J364" s="21">
        <v>3</v>
      </c>
      <c r="K364" s="23">
        <v>4</v>
      </c>
    </row>
    <row r="365" spans="1:12" ht="22.7" customHeight="1" x14ac:dyDescent="0.2">
      <c r="C365" s="1" t="s">
        <v>470</v>
      </c>
      <c r="D365" s="24">
        <f t="shared" si="72"/>
        <v>1</v>
      </c>
      <c r="E365" s="22" t="s">
        <v>514</v>
      </c>
      <c r="F365" s="22" t="s">
        <v>514</v>
      </c>
      <c r="G365" s="22" t="s">
        <v>514</v>
      </c>
      <c r="H365" s="22" t="s">
        <v>514</v>
      </c>
      <c r="I365" s="22" t="s">
        <v>514</v>
      </c>
      <c r="J365" s="22" t="s">
        <v>514</v>
      </c>
      <c r="K365" s="23">
        <v>1</v>
      </c>
    </row>
    <row r="366" spans="1:12" ht="22.7" customHeight="1" x14ac:dyDescent="0.2">
      <c r="C366" s="1" t="s">
        <v>471</v>
      </c>
      <c r="D366" s="24">
        <f t="shared" si="72"/>
        <v>4</v>
      </c>
      <c r="E366" s="21">
        <v>2</v>
      </c>
      <c r="F366" s="22" t="s">
        <v>514</v>
      </c>
      <c r="G366" s="22" t="s">
        <v>514</v>
      </c>
      <c r="H366" s="22" t="s">
        <v>514</v>
      </c>
      <c r="I366" s="22" t="s">
        <v>514</v>
      </c>
      <c r="J366" s="22" t="s">
        <v>514</v>
      </c>
      <c r="K366" s="23">
        <v>2</v>
      </c>
    </row>
    <row r="367" spans="1:12" ht="22.7" customHeight="1" x14ac:dyDescent="0.2">
      <c r="C367" s="1" t="s">
        <v>246</v>
      </c>
      <c r="D367" s="24">
        <f t="shared" si="72"/>
        <v>2</v>
      </c>
      <c r="E367" s="21">
        <v>1</v>
      </c>
      <c r="F367" s="22" t="s">
        <v>514</v>
      </c>
      <c r="G367" s="22" t="s">
        <v>514</v>
      </c>
      <c r="H367" s="22">
        <v>1</v>
      </c>
      <c r="I367" s="22" t="s">
        <v>514</v>
      </c>
      <c r="J367" s="22" t="s">
        <v>514</v>
      </c>
      <c r="K367" s="25" t="s">
        <v>514</v>
      </c>
    </row>
    <row r="368" spans="1:12" ht="22.7" customHeight="1" x14ac:dyDescent="0.2">
      <c r="C368" s="1" t="s">
        <v>247</v>
      </c>
      <c r="D368" s="24">
        <f t="shared" si="72"/>
        <v>1</v>
      </c>
      <c r="E368" s="22" t="s">
        <v>514</v>
      </c>
      <c r="F368" s="22" t="s">
        <v>514</v>
      </c>
      <c r="G368" s="22" t="s">
        <v>514</v>
      </c>
      <c r="H368" s="22" t="s">
        <v>514</v>
      </c>
      <c r="I368" s="22">
        <v>1</v>
      </c>
      <c r="J368" s="22" t="s">
        <v>514</v>
      </c>
      <c r="K368" s="25" t="s">
        <v>514</v>
      </c>
    </row>
    <row r="369" spans="1:12" ht="22.7" customHeight="1" x14ac:dyDescent="0.2">
      <c r="C369" s="1" t="s">
        <v>248</v>
      </c>
      <c r="D369" s="24">
        <f t="shared" si="72"/>
        <v>3</v>
      </c>
      <c r="E369" s="22" t="s">
        <v>514</v>
      </c>
      <c r="F369" s="22" t="s">
        <v>514</v>
      </c>
      <c r="G369" s="22">
        <v>1</v>
      </c>
      <c r="H369" s="22" t="s">
        <v>514</v>
      </c>
      <c r="I369" s="22" t="s">
        <v>514</v>
      </c>
      <c r="J369" s="22" t="s">
        <v>514</v>
      </c>
      <c r="K369" s="25">
        <v>2</v>
      </c>
    </row>
    <row r="370" spans="1:12" ht="22.7" customHeight="1" x14ac:dyDescent="0.2">
      <c r="C370" s="1" t="s">
        <v>249</v>
      </c>
      <c r="D370" s="24">
        <f>SUM(E370:K370)</f>
        <v>1</v>
      </c>
      <c r="E370" s="22">
        <v>1</v>
      </c>
      <c r="F370" s="22" t="s">
        <v>514</v>
      </c>
      <c r="G370" s="22" t="s">
        <v>514</v>
      </c>
      <c r="H370" s="22" t="s">
        <v>514</v>
      </c>
      <c r="I370" s="22" t="s">
        <v>514</v>
      </c>
      <c r="J370" s="22" t="s">
        <v>514</v>
      </c>
      <c r="K370" s="25" t="s">
        <v>514</v>
      </c>
    </row>
    <row r="371" spans="1:12" ht="22.7" customHeight="1" x14ac:dyDescent="0.25">
      <c r="A371" s="58" t="s">
        <v>513</v>
      </c>
      <c r="B371" s="58"/>
      <c r="C371" s="58"/>
      <c r="D371" s="58"/>
      <c r="E371" s="58"/>
      <c r="F371" s="58"/>
      <c r="G371" s="58"/>
      <c r="H371" s="58"/>
      <c r="I371" s="58"/>
      <c r="J371" s="58"/>
      <c r="K371" s="58"/>
    </row>
    <row r="372" spans="1:12" ht="22.7" customHeight="1" x14ac:dyDescent="0.25">
      <c r="A372" s="58" t="s">
        <v>462</v>
      </c>
      <c r="B372" s="58"/>
      <c r="C372" s="58"/>
      <c r="D372" s="58"/>
      <c r="E372" s="58"/>
      <c r="F372" s="58"/>
      <c r="G372" s="58"/>
      <c r="H372" s="58"/>
      <c r="I372" s="58"/>
      <c r="J372" s="58"/>
      <c r="K372" s="58"/>
    </row>
    <row r="373" spans="1:12" ht="22.7" customHeight="1" x14ac:dyDescent="0.2">
      <c r="C373" s="3"/>
      <c r="D373" s="3"/>
      <c r="E373" s="3"/>
      <c r="F373" s="3"/>
      <c r="G373" s="3"/>
      <c r="H373" s="3"/>
      <c r="I373" s="3"/>
      <c r="J373" s="3"/>
      <c r="K373" s="3"/>
    </row>
    <row r="374" spans="1:12" s="5" customFormat="1" ht="32.25" customHeight="1" x14ac:dyDescent="0.2">
      <c r="A374" s="63" t="s">
        <v>0</v>
      </c>
      <c r="B374" s="63"/>
      <c r="C374" s="64"/>
      <c r="D374" s="69" t="s">
        <v>1</v>
      </c>
      <c r="E374" s="70"/>
      <c r="F374" s="70"/>
      <c r="G374" s="70"/>
      <c r="H374" s="70"/>
      <c r="I374" s="70"/>
      <c r="J374" s="70"/>
      <c r="K374" s="70"/>
      <c r="L374" s="4"/>
    </row>
    <row r="375" spans="1:12" s="5" customFormat="1" ht="32.25" customHeight="1" x14ac:dyDescent="0.2">
      <c r="A375" s="65"/>
      <c r="B375" s="65"/>
      <c r="C375" s="66"/>
      <c r="D375" s="71" t="s">
        <v>2</v>
      </c>
      <c r="E375" s="61" t="s">
        <v>3</v>
      </c>
      <c r="F375" s="70"/>
      <c r="G375" s="70"/>
      <c r="H375" s="70"/>
      <c r="I375" s="70"/>
      <c r="J375" s="70"/>
      <c r="K375" s="70"/>
      <c r="L375" s="4"/>
    </row>
    <row r="376" spans="1:12" s="5" customFormat="1" ht="22.7" customHeight="1" x14ac:dyDescent="0.2">
      <c r="A376" s="65"/>
      <c r="B376" s="65"/>
      <c r="C376" s="66"/>
      <c r="D376" s="72"/>
      <c r="E376" s="59" t="s">
        <v>4</v>
      </c>
      <c r="F376" s="59" t="s">
        <v>5</v>
      </c>
      <c r="G376" s="59" t="s">
        <v>6</v>
      </c>
      <c r="H376" s="59" t="s">
        <v>7</v>
      </c>
      <c r="I376" s="59" t="s">
        <v>8</v>
      </c>
      <c r="J376" s="59" t="s">
        <v>9</v>
      </c>
      <c r="K376" s="61" t="s">
        <v>10</v>
      </c>
      <c r="L376" s="4"/>
    </row>
    <row r="377" spans="1:12" s="5" customFormat="1" ht="22.7" customHeight="1" x14ac:dyDescent="0.2">
      <c r="A377" s="67"/>
      <c r="B377" s="67"/>
      <c r="C377" s="68"/>
      <c r="D377" s="73"/>
      <c r="E377" s="60"/>
      <c r="F377" s="60"/>
      <c r="G377" s="60"/>
      <c r="H377" s="60"/>
      <c r="I377" s="60"/>
      <c r="J377" s="60"/>
      <c r="K377" s="62"/>
      <c r="L377" s="4"/>
    </row>
    <row r="378" spans="1:12" ht="33" customHeight="1" x14ac:dyDescent="0.25">
      <c r="A378" s="31"/>
      <c r="B378" s="17" t="s">
        <v>19</v>
      </c>
      <c r="C378" s="31"/>
      <c r="D378" s="11">
        <f>SUM(E378:K378)</f>
        <v>330</v>
      </c>
      <c r="E378" s="37">
        <f t="shared" ref="E378:K378" si="74">SUM(E379:E393)</f>
        <v>53</v>
      </c>
      <c r="F378" s="37">
        <f t="shared" si="74"/>
        <v>47</v>
      </c>
      <c r="G378" s="37">
        <f t="shared" si="74"/>
        <v>41</v>
      </c>
      <c r="H378" s="37">
        <f t="shared" si="74"/>
        <v>36</v>
      </c>
      <c r="I378" s="37">
        <f t="shared" si="74"/>
        <v>36</v>
      </c>
      <c r="J378" s="37">
        <f t="shared" si="74"/>
        <v>58</v>
      </c>
      <c r="K378" s="41">
        <f t="shared" si="74"/>
        <v>59</v>
      </c>
    </row>
    <row r="379" spans="1:12" ht="22.7" customHeight="1" x14ac:dyDescent="0.2">
      <c r="C379" s="1" t="s">
        <v>250</v>
      </c>
      <c r="D379" s="24">
        <f>SUM(E379:K379)</f>
        <v>211</v>
      </c>
      <c r="E379" s="21">
        <v>26</v>
      </c>
      <c r="F379" s="21">
        <v>35</v>
      </c>
      <c r="G379" s="21">
        <v>25</v>
      </c>
      <c r="H379" s="21">
        <v>25</v>
      </c>
      <c r="I379" s="21">
        <v>28</v>
      </c>
      <c r="J379" s="21">
        <v>34</v>
      </c>
      <c r="K379" s="23">
        <v>38</v>
      </c>
    </row>
    <row r="380" spans="1:12" ht="22.7" customHeight="1" x14ac:dyDescent="0.2">
      <c r="C380" s="1" t="s">
        <v>251</v>
      </c>
      <c r="D380" s="24">
        <f>SUM(E380:K380)</f>
        <v>2</v>
      </c>
      <c r="E380" s="22" t="s">
        <v>514</v>
      </c>
      <c r="F380" s="22" t="s">
        <v>514</v>
      </c>
      <c r="G380" s="22">
        <v>1</v>
      </c>
      <c r="H380" s="22" t="s">
        <v>514</v>
      </c>
      <c r="I380" s="22" t="s">
        <v>514</v>
      </c>
      <c r="J380" s="22" t="s">
        <v>514</v>
      </c>
      <c r="K380" s="25">
        <v>1</v>
      </c>
    </row>
    <row r="381" spans="1:12" ht="22.7" customHeight="1" x14ac:dyDescent="0.2">
      <c r="C381" s="1" t="s">
        <v>252</v>
      </c>
      <c r="D381" s="24">
        <f>SUM(E381:K381)</f>
        <v>9</v>
      </c>
      <c r="E381" s="22">
        <v>1</v>
      </c>
      <c r="F381" s="22" t="s">
        <v>514</v>
      </c>
      <c r="G381" s="22">
        <v>3</v>
      </c>
      <c r="H381" s="21">
        <v>1</v>
      </c>
      <c r="I381" s="22">
        <v>2</v>
      </c>
      <c r="J381" s="21">
        <v>1</v>
      </c>
      <c r="K381" s="23">
        <v>1</v>
      </c>
    </row>
    <row r="382" spans="1:12" ht="22.7" customHeight="1" x14ac:dyDescent="0.2">
      <c r="C382" s="1" t="s">
        <v>253</v>
      </c>
      <c r="D382" s="24">
        <f t="shared" ref="D382:D391" si="75">SUM(E382:K382)</f>
        <v>14</v>
      </c>
      <c r="E382" s="21">
        <v>1</v>
      </c>
      <c r="F382" s="22" t="s">
        <v>514</v>
      </c>
      <c r="G382" s="22">
        <v>5</v>
      </c>
      <c r="H382" s="22">
        <v>2</v>
      </c>
      <c r="I382" s="22" t="s">
        <v>514</v>
      </c>
      <c r="J382" s="21">
        <v>3</v>
      </c>
      <c r="K382" s="23">
        <v>3</v>
      </c>
    </row>
    <row r="383" spans="1:12" ht="22.7" customHeight="1" x14ac:dyDescent="0.2">
      <c r="C383" s="1" t="s">
        <v>254</v>
      </c>
      <c r="D383" s="24">
        <f t="shared" si="75"/>
        <v>4</v>
      </c>
      <c r="E383" s="21">
        <v>1</v>
      </c>
      <c r="F383" s="21">
        <v>1</v>
      </c>
      <c r="G383" s="22" t="s">
        <v>514</v>
      </c>
      <c r="H383" s="21">
        <v>1</v>
      </c>
      <c r="I383" s="22" t="s">
        <v>514</v>
      </c>
      <c r="J383" s="22">
        <v>1</v>
      </c>
      <c r="K383" s="25" t="s">
        <v>514</v>
      </c>
    </row>
    <row r="384" spans="1:12" ht="22.7" customHeight="1" x14ac:dyDescent="0.2">
      <c r="C384" s="1" t="s">
        <v>255</v>
      </c>
      <c r="D384" s="24">
        <f t="shared" si="75"/>
        <v>12</v>
      </c>
      <c r="E384" s="21">
        <v>2</v>
      </c>
      <c r="F384" s="21">
        <v>3</v>
      </c>
      <c r="G384" s="22" t="s">
        <v>514</v>
      </c>
      <c r="H384" s="22">
        <v>2</v>
      </c>
      <c r="I384" s="22" t="s">
        <v>514</v>
      </c>
      <c r="J384" s="22">
        <v>2</v>
      </c>
      <c r="K384" s="23">
        <v>3</v>
      </c>
    </row>
    <row r="385" spans="1:11" ht="22.7" customHeight="1" x14ac:dyDescent="0.2">
      <c r="C385" s="1" t="s">
        <v>256</v>
      </c>
      <c r="D385" s="24">
        <f t="shared" si="75"/>
        <v>5</v>
      </c>
      <c r="E385" s="22">
        <v>2</v>
      </c>
      <c r="F385" s="22">
        <v>1</v>
      </c>
      <c r="G385" s="22" t="s">
        <v>514</v>
      </c>
      <c r="H385" s="22" t="s">
        <v>514</v>
      </c>
      <c r="I385" s="21">
        <v>1</v>
      </c>
      <c r="J385" s="22" t="s">
        <v>514</v>
      </c>
      <c r="K385" s="25">
        <v>1</v>
      </c>
    </row>
    <row r="386" spans="1:11" ht="22.7" customHeight="1" x14ac:dyDescent="0.2">
      <c r="C386" s="1" t="s">
        <v>257</v>
      </c>
      <c r="D386" s="24">
        <f t="shared" si="75"/>
        <v>12</v>
      </c>
      <c r="E386" s="21">
        <v>6</v>
      </c>
      <c r="F386" s="22">
        <v>1</v>
      </c>
      <c r="G386" s="22" t="s">
        <v>514</v>
      </c>
      <c r="H386" s="22" t="s">
        <v>514</v>
      </c>
      <c r="I386" s="22">
        <v>1</v>
      </c>
      <c r="J386" s="22">
        <v>1</v>
      </c>
      <c r="K386" s="25">
        <v>3</v>
      </c>
    </row>
    <row r="387" spans="1:11" ht="22.7" customHeight="1" x14ac:dyDescent="0.2">
      <c r="C387" s="1" t="s">
        <v>258</v>
      </c>
      <c r="D387" s="24">
        <f t="shared" si="75"/>
        <v>5</v>
      </c>
      <c r="E387" s="22" t="s">
        <v>514</v>
      </c>
      <c r="F387" s="21">
        <v>1</v>
      </c>
      <c r="G387" s="22" t="s">
        <v>514</v>
      </c>
      <c r="H387" s="22" t="s">
        <v>514</v>
      </c>
      <c r="I387" s="22">
        <v>1</v>
      </c>
      <c r="J387" s="21">
        <v>2</v>
      </c>
      <c r="K387" s="25">
        <v>1</v>
      </c>
    </row>
    <row r="388" spans="1:11" ht="22.7" customHeight="1" x14ac:dyDescent="0.2">
      <c r="C388" s="1" t="s">
        <v>259</v>
      </c>
      <c r="D388" s="24">
        <f t="shared" si="75"/>
        <v>5</v>
      </c>
      <c r="E388" s="21">
        <v>2</v>
      </c>
      <c r="F388" s="22" t="s">
        <v>514</v>
      </c>
      <c r="G388" s="22" t="s">
        <v>514</v>
      </c>
      <c r="H388" s="22">
        <v>1</v>
      </c>
      <c r="I388" s="22">
        <v>1</v>
      </c>
      <c r="J388" s="22">
        <v>1</v>
      </c>
      <c r="K388" s="25" t="s">
        <v>514</v>
      </c>
    </row>
    <row r="389" spans="1:11" ht="22.7" customHeight="1" x14ac:dyDescent="0.2">
      <c r="C389" s="1" t="s">
        <v>260</v>
      </c>
      <c r="D389" s="24">
        <f t="shared" si="75"/>
        <v>6</v>
      </c>
      <c r="E389" s="21">
        <v>3</v>
      </c>
      <c r="F389" s="22" t="s">
        <v>514</v>
      </c>
      <c r="G389" s="22" t="s">
        <v>514</v>
      </c>
      <c r="H389" s="22" t="s">
        <v>514</v>
      </c>
      <c r="I389" s="22" t="s">
        <v>514</v>
      </c>
      <c r="J389" s="22">
        <v>1</v>
      </c>
      <c r="K389" s="25">
        <v>2</v>
      </c>
    </row>
    <row r="390" spans="1:11" ht="22.7" customHeight="1" x14ac:dyDescent="0.2">
      <c r="C390" s="1" t="s">
        <v>262</v>
      </c>
      <c r="D390" s="24">
        <f t="shared" si="75"/>
        <v>3</v>
      </c>
      <c r="E390" s="22" t="s">
        <v>514</v>
      </c>
      <c r="F390" s="22" t="s">
        <v>514</v>
      </c>
      <c r="G390" s="22" t="s">
        <v>514</v>
      </c>
      <c r="H390" s="22" t="s">
        <v>514</v>
      </c>
      <c r="I390" s="22" t="s">
        <v>514</v>
      </c>
      <c r="J390" s="22">
        <v>2</v>
      </c>
      <c r="K390" s="25">
        <v>1</v>
      </c>
    </row>
    <row r="391" spans="1:11" ht="22.7" customHeight="1" x14ac:dyDescent="0.2">
      <c r="C391" s="1" t="s">
        <v>144</v>
      </c>
      <c r="D391" s="24">
        <f t="shared" si="75"/>
        <v>27</v>
      </c>
      <c r="E391" s="21">
        <v>7</v>
      </c>
      <c r="F391" s="21">
        <v>2</v>
      </c>
      <c r="G391" s="21">
        <v>4</v>
      </c>
      <c r="H391" s="21">
        <v>3</v>
      </c>
      <c r="I391" s="30">
        <v>1</v>
      </c>
      <c r="J391" s="30">
        <v>8</v>
      </c>
      <c r="K391" s="15">
        <v>2</v>
      </c>
    </row>
    <row r="392" spans="1:11" ht="22.7" customHeight="1" x14ac:dyDescent="0.2">
      <c r="C392" s="1" t="s">
        <v>263</v>
      </c>
      <c r="D392" s="24">
        <f>SUM(E392:K392)</f>
        <v>9</v>
      </c>
      <c r="E392" s="22" t="s">
        <v>514</v>
      </c>
      <c r="F392" s="21">
        <v>1</v>
      </c>
      <c r="G392" s="22">
        <v>2</v>
      </c>
      <c r="H392" s="22">
        <v>1</v>
      </c>
      <c r="I392" s="30">
        <v>1</v>
      </c>
      <c r="J392" s="30">
        <v>1</v>
      </c>
      <c r="K392" s="15">
        <v>3</v>
      </c>
    </row>
    <row r="393" spans="1:11" ht="22.7" customHeight="1" x14ac:dyDescent="0.2">
      <c r="C393" s="1" t="s">
        <v>264</v>
      </c>
      <c r="D393" s="24">
        <f>SUM(E393:K393)</f>
        <v>6</v>
      </c>
      <c r="E393" s="21">
        <v>2</v>
      </c>
      <c r="F393" s="21">
        <v>2</v>
      </c>
      <c r="G393" s="22">
        <v>1</v>
      </c>
      <c r="H393" s="22" t="s">
        <v>514</v>
      </c>
      <c r="I393" s="22" t="s">
        <v>514</v>
      </c>
      <c r="J393" s="22">
        <v>1</v>
      </c>
      <c r="K393" s="25" t="s">
        <v>514</v>
      </c>
    </row>
    <row r="394" spans="1:11" ht="22.7" customHeight="1" x14ac:dyDescent="0.25">
      <c r="A394" s="31"/>
      <c r="B394" s="17" t="s">
        <v>242</v>
      </c>
      <c r="C394" s="31"/>
      <c r="D394" s="11">
        <f>SUM(E394:K394)</f>
        <v>291</v>
      </c>
      <c r="E394" s="37">
        <f>SUM(E395:E416)</f>
        <v>48</v>
      </c>
      <c r="F394" s="37">
        <f t="shared" ref="F394:K394" si="76">SUM(F395:F416)</f>
        <v>37</v>
      </c>
      <c r="G394" s="37">
        <f t="shared" si="76"/>
        <v>33</v>
      </c>
      <c r="H394" s="37">
        <f t="shared" si="76"/>
        <v>32</v>
      </c>
      <c r="I394" s="37">
        <f t="shared" si="76"/>
        <v>39</v>
      </c>
      <c r="J394" s="37">
        <f t="shared" si="76"/>
        <v>47</v>
      </c>
      <c r="K394" s="41">
        <f t="shared" si="76"/>
        <v>55</v>
      </c>
    </row>
    <row r="395" spans="1:11" ht="22.7" customHeight="1" x14ac:dyDescent="0.2">
      <c r="C395" s="1" t="s">
        <v>265</v>
      </c>
      <c r="D395" s="24">
        <f t="shared" ref="D395:D404" si="77">SUM(E395:K395)</f>
        <v>177</v>
      </c>
      <c r="E395" s="21">
        <v>27</v>
      </c>
      <c r="F395" s="21">
        <v>23</v>
      </c>
      <c r="G395" s="21">
        <v>23</v>
      </c>
      <c r="H395" s="21">
        <v>17</v>
      </c>
      <c r="I395" s="21">
        <v>24</v>
      </c>
      <c r="J395" s="21">
        <v>32</v>
      </c>
      <c r="K395" s="23">
        <v>31</v>
      </c>
    </row>
    <row r="396" spans="1:11" ht="22.7" customHeight="1" x14ac:dyDescent="0.2">
      <c r="C396" s="1" t="s">
        <v>266</v>
      </c>
      <c r="D396" s="24">
        <f t="shared" si="77"/>
        <v>4</v>
      </c>
      <c r="E396" s="21">
        <v>2</v>
      </c>
      <c r="F396" s="22" t="s">
        <v>514</v>
      </c>
      <c r="G396" s="22" t="s">
        <v>514</v>
      </c>
      <c r="H396" s="22" t="s">
        <v>514</v>
      </c>
      <c r="I396" s="22">
        <v>1</v>
      </c>
      <c r="J396" s="22" t="s">
        <v>514</v>
      </c>
      <c r="K396" s="23">
        <v>1</v>
      </c>
    </row>
    <row r="397" spans="1:11" ht="22.7" customHeight="1" x14ac:dyDescent="0.2">
      <c r="C397" s="1" t="s">
        <v>267</v>
      </c>
      <c r="D397" s="24">
        <f t="shared" si="77"/>
        <v>1</v>
      </c>
      <c r="E397" s="22" t="s">
        <v>514</v>
      </c>
      <c r="F397" s="22" t="s">
        <v>514</v>
      </c>
      <c r="G397" s="22" t="s">
        <v>514</v>
      </c>
      <c r="H397" s="22" t="s">
        <v>514</v>
      </c>
      <c r="I397" s="22" t="s">
        <v>514</v>
      </c>
      <c r="J397" s="22">
        <v>1</v>
      </c>
      <c r="K397" s="25" t="s">
        <v>514</v>
      </c>
    </row>
    <row r="398" spans="1:11" ht="22.7" customHeight="1" x14ac:dyDescent="0.2">
      <c r="C398" s="1" t="s">
        <v>268</v>
      </c>
      <c r="D398" s="24">
        <f t="shared" si="77"/>
        <v>5</v>
      </c>
      <c r="E398" s="21">
        <v>2</v>
      </c>
      <c r="F398" s="22" t="s">
        <v>514</v>
      </c>
      <c r="G398" s="22" t="s">
        <v>514</v>
      </c>
      <c r="H398" s="22" t="s">
        <v>514</v>
      </c>
      <c r="I398" s="21">
        <v>1</v>
      </c>
      <c r="J398" s="21">
        <v>1</v>
      </c>
      <c r="K398" s="23">
        <v>1</v>
      </c>
    </row>
    <row r="399" spans="1:11" ht="22.7" customHeight="1" x14ac:dyDescent="0.2">
      <c r="C399" s="1" t="s">
        <v>269</v>
      </c>
      <c r="D399" s="24">
        <f t="shared" si="77"/>
        <v>10</v>
      </c>
      <c r="E399" s="22" t="s">
        <v>514</v>
      </c>
      <c r="F399" s="21">
        <v>1</v>
      </c>
      <c r="G399" s="21">
        <v>1</v>
      </c>
      <c r="H399" s="22">
        <v>2</v>
      </c>
      <c r="I399" s="21">
        <v>4</v>
      </c>
      <c r="J399" s="22" t="s">
        <v>514</v>
      </c>
      <c r="K399" s="23">
        <v>2</v>
      </c>
    </row>
    <row r="400" spans="1:11" ht="22.7" customHeight="1" x14ac:dyDescent="0.2">
      <c r="C400" s="1" t="s">
        <v>270</v>
      </c>
      <c r="D400" s="24">
        <f t="shared" si="77"/>
        <v>1</v>
      </c>
      <c r="E400" s="22" t="s">
        <v>514</v>
      </c>
      <c r="F400" s="22">
        <v>1</v>
      </c>
      <c r="G400" s="22" t="s">
        <v>514</v>
      </c>
      <c r="H400" s="22" t="s">
        <v>514</v>
      </c>
      <c r="I400" s="22" t="s">
        <v>514</v>
      </c>
      <c r="J400" s="22" t="s">
        <v>514</v>
      </c>
      <c r="K400" s="25" t="s">
        <v>514</v>
      </c>
    </row>
    <row r="401" spans="1:12" ht="22.7" customHeight="1" x14ac:dyDescent="0.2">
      <c r="C401" s="1" t="s">
        <v>271</v>
      </c>
      <c r="D401" s="24">
        <f t="shared" si="77"/>
        <v>7</v>
      </c>
      <c r="E401" s="21">
        <v>2</v>
      </c>
      <c r="F401" s="21">
        <v>1</v>
      </c>
      <c r="G401" s="21">
        <v>2</v>
      </c>
      <c r="H401" s="21">
        <v>1</v>
      </c>
      <c r="I401" s="22" t="s">
        <v>514</v>
      </c>
      <c r="J401" s="30">
        <v>1</v>
      </c>
      <c r="K401" s="25" t="s">
        <v>514</v>
      </c>
    </row>
    <row r="402" spans="1:12" ht="22.7" customHeight="1" x14ac:dyDescent="0.2">
      <c r="C402" s="1" t="s">
        <v>272</v>
      </c>
      <c r="D402" s="24">
        <f t="shared" si="77"/>
        <v>7</v>
      </c>
      <c r="E402" s="21">
        <v>1</v>
      </c>
      <c r="F402" s="22" t="s">
        <v>514</v>
      </c>
      <c r="G402" s="22">
        <v>1</v>
      </c>
      <c r="H402" s="22">
        <v>1</v>
      </c>
      <c r="I402" s="22" t="s">
        <v>514</v>
      </c>
      <c r="J402" s="22" t="s">
        <v>514</v>
      </c>
      <c r="K402" s="15">
        <v>4</v>
      </c>
    </row>
    <row r="403" spans="1:12" ht="22.7" customHeight="1" x14ac:dyDescent="0.2">
      <c r="C403" s="1" t="s">
        <v>273</v>
      </c>
      <c r="D403" s="24">
        <f t="shared" si="77"/>
        <v>4</v>
      </c>
      <c r="E403" s="21">
        <v>1</v>
      </c>
      <c r="F403" s="22">
        <v>1</v>
      </c>
      <c r="G403" s="22">
        <v>1</v>
      </c>
      <c r="H403" s="22" t="s">
        <v>514</v>
      </c>
      <c r="I403" s="22" t="s">
        <v>514</v>
      </c>
      <c r="J403" s="22" t="s">
        <v>514</v>
      </c>
      <c r="K403" s="15">
        <v>1</v>
      </c>
    </row>
    <row r="404" spans="1:12" ht="22.7" customHeight="1" x14ac:dyDescent="0.2">
      <c r="C404" s="1" t="s">
        <v>493</v>
      </c>
      <c r="D404" s="24">
        <f t="shared" si="77"/>
        <v>19</v>
      </c>
      <c r="E404" s="21">
        <v>2</v>
      </c>
      <c r="F404" s="21">
        <v>1</v>
      </c>
      <c r="G404" s="21">
        <v>1</v>
      </c>
      <c r="H404" s="22">
        <v>2</v>
      </c>
      <c r="I404" s="30">
        <v>3</v>
      </c>
      <c r="J404" s="30">
        <v>3</v>
      </c>
      <c r="K404" s="15">
        <v>7</v>
      </c>
    </row>
    <row r="405" spans="1:12" ht="22.7" customHeight="1" x14ac:dyDescent="0.2">
      <c r="C405" s="1" t="s">
        <v>274</v>
      </c>
      <c r="D405" s="24">
        <f t="shared" ref="D405:D426" si="78">SUM(E405:K405)</f>
        <v>36</v>
      </c>
      <c r="E405" s="21">
        <v>8</v>
      </c>
      <c r="F405" s="22">
        <v>6</v>
      </c>
      <c r="G405" s="21">
        <v>3</v>
      </c>
      <c r="H405" s="21">
        <v>4</v>
      </c>
      <c r="I405" s="30">
        <v>4</v>
      </c>
      <c r="J405" s="30">
        <v>7</v>
      </c>
      <c r="K405" s="15">
        <v>4</v>
      </c>
    </row>
    <row r="406" spans="1:12" ht="22.7" customHeight="1" x14ac:dyDescent="0.2">
      <c r="C406" s="1" t="s">
        <v>275</v>
      </c>
      <c r="D406" s="24">
        <f t="shared" ref="D406:D419" si="79">SUM(E406:K406)</f>
        <v>3</v>
      </c>
      <c r="E406" s="22" t="s">
        <v>514</v>
      </c>
      <c r="F406" s="22" t="s">
        <v>514</v>
      </c>
      <c r="G406" s="22" t="s">
        <v>514</v>
      </c>
      <c r="H406" s="21">
        <v>1</v>
      </c>
      <c r="I406" s="22">
        <v>1</v>
      </c>
      <c r="J406" s="22">
        <v>1</v>
      </c>
      <c r="K406" s="25" t="s">
        <v>514</v>
      </c>
    </row>
    <row r="407" spans="1:12" ht="22.7" customHeight="1" x14ac:dyDescent="0.2">
      <c r="C407" s="1" t="s">
        <v>276</v>
      </c>
      <c r="D407" s="24">
        <f t="shared" si="79"/>
        <v>7</v>
      </c>
      <c r="E407" s="22" t="s">
        <v>514</v>
      </c>
      <c r="F407" s="22">
        <v>1</v>
      </c>
      <c r="G407" s="21">
        <v>1</v>
      </c>
      <c r="H407" s="21">
        <v>2</v>
      </c>
      <c r="I407" s="22" t="s">
        <v>514</v>
      </c>
      <c r="J407" s="22" t="s">
        <v>514</v>
      </c>
      <c r="K407" s="25">
        <v>3</v>
      </c>
    </row>
    <row r="408" spans="1:12" ht="22.7" customHeight="1" x14ac:dyDescent="0.25">
      <c r="A408" s="58" t="s">
        <v>513</v>
      </c>
      <c r="B408" s="58"/>
      <c r="C408" s="58"/>
      <c r="D408" s="58"/>
      <c r="E408" s="58"/>
      <c r="F408" s="58"/>
      <c r="G408" s="58"/>
      <c r="H408" s="58"/>
      <c r="I408" s="58"/>
      <c r="J408" s="58"/>
      <c r="K408" s="58"/>
    </row>
    <row r="409" spans="1:12" ht="22.7" customHeight="1" x14ac:dyDescent="0.25">
      <c r="A409" s="58" t="s">
        <v>462</v>
      </c>
      <c r="B409" s="58"/>
      <c r="C409" s="58"/>
      <c r="D409" s="58"/>
      <c r="E409" s="58"/>
      <c r="F409" s="58"/>
      <c r="G409" s="58"/>
      <c r="H409" s="58"/>
      <c r="I409" s="58"/>
      <c r="J409" s="58"/>
      <c r="K409" s="58"/>
    </row>
    <row r="410" spans="1:12" ht="22.7" customHeight="1" x14ac:dyDescent="0.2">
      <c r="C410" s="3"/>
      <c r="D410" s="3"/>
      <c r="E410" s="3"/>
      <c r="F410" s="3"/>
      <c r="G410" s="3"/>
      <c r="H410" s="3"/>
      <c r="I410" s="3"/>
      <c r="J410" s="3"/>
      <c r="K410" s="3"/>
    </row>
    <row r="411" spans="1:12" s="5" customFormat="1" ht="32.25" customHeight="1" x14ac:dyDescent="0.2">
      <c r="A411" s="63" t="s">
        <v>0</v>
      </c>
      <c r="B411" s="63"/>
      <c r="C411" s="64"/>
      <c r="D411" s="69" t="s">
        <v>1</v>
      </c>
      <c r="E411" s="70"/>
      <c r="F411" s="70"/>
      <c r="G411" s="70"/>
      <c r="H411" s="70"/>
      <c r="I411" s="70"/>
      <c r="J411" s="70"/>
      <c r="K411" s="70"/>
      <c r="L411" s="4"/>
    </row>
    <row r="412" spans="1:12" s="5" customFormat="1" ht="32.25" customHeight="1" x14ac:dyDescent="0.2">
      <c r="A412" s="65"/>
      <c r="B412" s="65"/>
      <c r="C412" s="66"/>
      <c r="D412" s="71" t="s">
        <v>2</v>
      </c>
      <c r="E412" s="61" t="s">
        <v>3</v>
      </c>
      <c r="F412" s="70"/>
      <c r="G412" s="70"/>
      <c r="H412" s="70"/>
      <c r="I412" s="70"/>
      <c r="J412" s="70"/>
      <c r="K412" s="70"/>
      <c r="L412" s="4"/>
    </row>
    <row r="413" spans="1:12" s="5" customFormat="1" ht="22.7" customHeight="1" x14ac:dyDescent="0.2">
      <c r="A413" s="65"/>
      <c r="B413" s="65"/>
      <c r="C413" s="66"/>
      <c r="D413" s="72"/>
      <c r="E413" s="59" t="s">
        <v>4</v>
      </c>
      <c r="F413" s="59" t="s">
        <v>5</v>
      </c>
      <c r="G413" s="59" t="s">
        <v>6</v>
      </c>
      <c r="H413" s="59" t="s">
        <v>7</v>
      </c>
      <c r="I413" s="59" t="s">
        <v>8</v>
      </c>
      <c r="J413" s="59" t="s">
        <v>9</v>
      </c>
      <c r="K413" s="61" t="s">
        <v>10</v>
      </c>
      <c r="L413" s="4"/>
    </row>
    <row r="414" spans="1:12" s="5" customFormat="1" ht="22.7" customHeight="1" x14ac:dyDescent="0.2">
      <c r="A414" s="67"/>
      <c r="B414" s="67"/>
      <c r="C414" s="68"/>
      <c r="D414" s="73"/>
      <c r="E414" s="60"/>
      <c r="F414" s="60"/>
      <c r="G414" s="60"/>
      <c r="H414" s="60"/>
      <c r="I414" s="60"/>
      <c r="J414" s="60"/>
      <c r="K414" s="62"/>
      <c r="L414" s="4"/>
    </row>
    <row r="415" spans="1:12" s="5" customFormat="1" ht="33.75" customHeight="1" x14ac:dyDescent="0.25">
      <c r="A415" s="51"/>
      <c r="B415" s="17" t="s">
        <v>530</v>
      </c>
      <c r="C415" s="51"/>
      <c r="D415" s="52"/>
      <c r="E415" s="53"/>
      <c r="F415" s="53"/>
      <c r="G415" s="53"/>
      <c r="H415" s="53"/>
      <c r="I415" s="53"/>
      <c r="J415" s="53"/>
      <c r="K415" s="55"/>
      <c r="L415" s="4"/>
    </row>
    <row r="416" spans="1:12" ht="22.5" customHeight="1" x14ac:dyDescent="0.2">
      <c r="C416" s="1" t="s">
        <v>277</v>
      </c>
      <c r="D416" s="24">
        <f t="shared" si="79"/>
        <v>10</v>
      </c>
      <c r="E416" s="22">
        <v>3</v>
      </c>
      <c r="F416" s="22">
        <v>2</v>
      </c>
      <c r="G416" s="22" t="s">
        <v>514</v>
      </c>
      <c r="H416" s="21">
        <v>2</v>
      </c>
      <c r="I416" s="30">
        <v>1</v>
      </c>
      <c r="J416" s="30">
        <v>1</v>
      </c>
      <c r="K416" s="15">
        <v>1</v>
      </c>
    </row>
    <row r="417" spans="1:11" ht="22.5" customHeight="1" x14ac:dyDescent="0.25">
      <c r="A417" s="31"/>
      <c r="B417" s="17" t="s">
        <v>278</v>
      </c>
      <c r="C417" s="31"/>
      <c r="D417" s="11">
        <f t="shared" si="79"/>
        <v>49</v>
      </c>
      <c r="E417" s="37">
        <f t="shared" ref="E417:K417" si="80">SUM(E418:E426)</f>
        <v>12</v>
      </c>
      <c r="F417" s="37">
        <f t="shared" si="80"/>
        <v>10</v>
      </c>
      <c r="G417" s="37">
        <f t="shared" si="80"/>
        <v>6</v>
      </c>
      <c r="H417" s="37">
        <f t="shared" si="80"/>
        <v>4</v>
      </c>
      <c r="I417" s="37">
        <f t="shared" si="80"/>
        <v>6</v>
      </c>
      <c r="J417" s="37">
        <f t="shared" si="80"/>
        <v>3</v>
      </c>
      <c r="K417" s="39">
        <f t="shared" si="80"/>
        <v>8</v>
      </c>
    </row>
    <row r="418" spans="1:11" ht="22.5" customHeight="1" x14ac:dyDescent="0.2">
      <c r="C418" s="1" t="s">
        <v>279</v>
      </c>
      <c r="D418" s="24">
        <f t="shared" si="79"/>
        <v>20</v>
      </c>
      <c r="E418" s="21">
        <v>6</v>
      </c>
      <c r="F418" s="21">
        <v>6</v>
      </c>
      <c r="G418" s="21">
        <v>1</v>
      </c>
      <c r="H418" s="21">
        <v>3</v>
      </c>
      <c r="I418" s="21">
        <v>1</v>
      </c>
      <c r="J418" s="22" t="s">
        <v>514</v>
      </c>
      <c r="K418" s="23">
        <v>3</v>
      </c>
    </row>
    <row r="419" spans="1:11" ht="22.7" customHeight="1" x14ac:dyDescent="0.2">
      <c r="C419" s="1" t="s">
        <v>280</v>
      </c>
      <c r="D419" s="24">
        <f t="shared" si="79"/>
        <v>4</v>
      </c>
      <c r="E419" s="22">
        <v>1</v>
      </c>
      <c r="F419" s="21">
        <v>1</v>
      </c>
      <c r="G419" s="22" t="s">
        <v>514</v>
      </c>
      <c r="H419" s="22" t="s">
        <v>514</v>
      </c>
      <c r="I419" s="22" t="s">
        <v>514</v>
      </c>
      <c r="J419" s="22" t="s">
        <v>514</v>
      </c>
      <c r="K419" s="23">
        <v>2</v>
      </c>
    </row>
    <row r="420" spans="1:11" ht="22.7" customHeight="1" x14ac:dyDescent="0.2">
      <c r="C420" s="1" t="s">
        <v>281</v>
      </c>
      <c r="D420" s="24">
        <f t="shared" si="78"/>
        <v>3</v>
      </c>
      <c r="E420" s="21">
        <v>1</v>
      </c>
      <c r="F420" s="22" t="s">
        <v>514</v>
      </c>
      <c r="G420" s="22" t="s">
        <v>514</v>
      </c>
      <c r="H420" s="22">
        <v>1</v>
      </c>
      <c r="I420" s="22" t="s">
        <v>514</v>
      </c>
      <c r="J420" s="22">
        <v>1</v>
      </c>
      <c r="K420" s="25" t="s">
        <v>514</v>
      </c>
    </row>
    <row r="421" spans="1:11" ht="22.7" customHeight="1" x14ac:dyDescent="0.2">
      <c r="C421" s="1" t="s">
        <v>282</v>
      </c>
      <c r="D421" s="24">
        <f t="shared" si="78"/>
        <v>10</v>
      </c>
      <c r="E421" s="21">
        <v>2</v>
      </c>
      <c r="F421" s="22" t="s">
        <v>514</v>
      </c>
      <c r="G421" s="22">
        <v>1</v>
      </c>
      <c r="H421" s="22" t="s">
        <v>514</v>
      </c>
      <c r="I421" s="21">
        <v>2</v>
      </c>
      <c r="J421" s="22">
        <v>2</v>
      </c>
      <c r="K421" s="25">
        <v>3</v>
      </c>
    </row>
    <row r="422" spans="1:11" ht="22.7" customHeight="1" x14ac:dyDescent="0.2">
      <c r="C422" s="1" t="s">
        <v>215</v>
      </c>
      <c r="D422" s="24">
        <f t="shared" si="78"/>
        <v>2</v>
      </c>
      <c r="E422" s="22" t="s">
        <v>514</v>
      </c>
      <c r="F422" s="22">
        <v>1</v>
      </c>
      <c r="G422" s="22">
        <v>1</v>
      </c>
      <c r="H422" s="22" t="s">
        <v>514</v>
      </c>
      <c r="I422" s="22" t="s">
        <v>514</v>
      </c>
      <c r="J422" s="22" t="s">
        <v>514</v>
      </c>
      <c r="K422" s="25" t="s">
        <v>514</v>
      </c>
    </row>
    <row r="423" spans="1:11" ht="22.7" customHeight="1" x14ac:dyDescent="0.2">
      <c r="C423" s="1" t="s">
        <v>283</v>
      </c>
      <c r="D423" s="24">
        <f t="shared" si="78"/>
        <v>1</v>
      </c>
      <c r="E423" s="22" t="s">
        <v>514</v>
      </c>
      <c r="F423" s="22" t="s">
        <v>514</v>
      </c>
      <c r="G423" s="22" t="s">
        <v>514</v>
      </c>
      <c r="H423" s="22" t="s">
        <v>514</v>
      </c>
      <c r="I423" s="22">
        <v>1</v>
      </c>
      <c r="J423" s="22" t="s">
        <v>514</v>
      </c>
      <c r="K423" s="25" t="s">
        <v>514</v>
      </c>
    </row>
    <row r="424" spans="1:11" ht="22.7" customHeight="1" x14ac:dyDescent="0.2">
      <c r="C424" s="1" t="s">
        <v>410</v>
      </c>
      <c r="D424" s="24">
        <f t="shared" si="78"/>
        <v>1</v>
      </c>
      <c r="E424" s="22" t="s">
        <v>514</v>
      </c>
      <c r="F424" s="21">
        <v>1</v>
      </c>
      <c r="G424" s="22" t="s">
        <v>514</v>
      </c>
      <c r="H424" s="22" t="s">
        <v>514</v>
      </c>
      <c r="I424" s="22" t="s">
        <v>514</v>
      </c>
      <c r="J424" s="22" t="s">
        <v>514</v>
      </c>
      <c r="K424" s="25" t="s">
        <v>514</v>
      </c>
    </row>
    <row r="425" spans="1:11" ht="22.7" customHeight="1" x14ac:dyDescent="0.2">
      <c r="C425" s="1" t="s">
        <v>285</v>
      </c>
      <c r="D425" s="24">
        <f t="shared" si="78"/>
        <v>7</v>
      </c>
      <c r="E425" s="22">
        <v>2</v>
      </c>
      <c r="F425" s="22">
        <v>1</v>
      </c>
      <c r="G425" s="22">
        <v>3</v>
      </c>
      <c r="H425" s="22" t="s">
        <v>514</v>
      </c>
      <c r="I425" s="30">
        <v>1</v>
      </c>
      <c r="J425" s="22" t="s">
        <v>514</v>
      </c>
      <c r="K425" s="25" t="s">
        <v>514</v>
      </c>
    </row>
    <row r="426" spans="1:11" ht="22.7" customHeight="1" x14ac:dyDescent="0.2">
      <c r="C426" s="1" t="s">
        <v>472</v>
      </c>
      <c r="D426" s="24">
        <f t="shared" si="78"/>
        <v>1</v>
      </c>
      <c r="E426" s="22" t="s">
        <v>514</v>
      </c>
      <c r="F426" s="22" t="s">
        <v>514</v>
      </c>
      <c r="G426" s="22" t="s">
        <v>514</v>
      </c>
      <c r="H426" s="22" t="s">
        <v>514</v>
      </c>
      <c r="I426" s="30">
        <v>1</v>
      </c>
      <c r="J426" s="22" t="s">
        <v>514</v>
      </c>
      <c r="K426" s="25" t="s">
        <v>514</v>
      </c>
    </row>
    <row r="427" spans="1:11" ht="22.7" customHeight="1" x14ac:dyDescent="0.25">
      <c r="A427" s="31"/>
      <c r="B427" s="17" t="s">
        <v>286</v>
      </c>
      <c r="C427" s="31"/>
      <c r="D427" s="11">
        <f t="shared" ref="D427:D439" si="81">SUM(E427:K427)</f>
        <v>35</v>
      </c>
      <c r="E427" s="37">
        <f t="shared" ref="E427:K427" si="82">SUM(E428:E432)</f>
        <v>11</v>
      </c>
      <c r="F427" s="37">
        <f t="shared" si="82"/>
        <v>7</v>
      </c>
      <c r="G427" s="37">
        <f t="shared" si="82"/>
        <v>2</v>
      </c>
      <c r="H427" s="37">
        <f t="shared" si="82"/>
        <v>5</v>
      </c>
      <c r="I427" s="37">
        <f t="shared" si="82"/>
        <v>1</v>
      </c>
      <c r="J427" s="37">
        <f t="shared" si="82"/>
        <v>5</v>
      </c>
      <c r="K427" s="39">
        <f t="shared" si="82"/>
        <v>4</v>
      </c>
    </row>
    <row r="428" spans="1:11" ht="22.7" customHeight="1" x14ac:dyDescent="0.2">
      <c r="C428" s="1" t="s">
        <v>287</v>
      </c>
      <c r="D428" s="24">
        <f t="shared" si="81"/>
        <v>16</v>
      </c>
      <c r="E428" s="21">
        <v>6</v>
      </c>
      <c r="F428" s="21">
        <v>5</v>
      </c>
      <c r="G428" s="21">
        <v>1</v>
      </c>
      <c r="H428" s="21">
        <v>1</v>
      </c>
      <c r="I428" s="22" t="s">
        <v>514</v>
      </c>
      <c r="J428" s="21">
        <v>2</v>
      </c>
      <c r="K428" s="23">
        <v>1</v>
      </c>
    </row>
    <row r="429" spans="1:11" ht="22.7" customHeight="1" x14ac:dyDescent="0.2">
      <c r="C429" s="1" t="s">
        <v>288</v>
      </c>
      <c r="D429" s="24">
        <f t="shared" si="81"/>
        <v>8</v>
      </c>
      <c r="E429" s="22" t="s">
        <v>514</v>
      </c>
      <c r="F429" s="22">
        <v>1</v>
      </c>
      <c r="G429" s="22" t="s">
        <v>514</v>
      </c>
      <c r="H429" s="22">
        <v>2</v>
      </c>
      <c r="I429" s="22" t="s">
        <v>514</v>
      </c>
      <c r="J429" s="21">
        <v>3</v>
      </c>
      <c r="K429" s="23">
        <v>2</v>
      </c>
    </row>
    <row r="430" spans="1:11" ht="22.7" customHeight="1" x14ac:dyDescent="0.2">
      <c r="C430" s="1" t="s">
        <v>289</v>
      </c>
      <c r="D430" s="24">
        <f t="shared" si="81"/>
        <v>4</v>
      </c>
      <c r="E430" s="22">
        <v>2</v>
      </c>
      <c r="F430" s="22" t="s">
        <v>514</v>
      </c>
      <c r="G430" s="22" t="s">
        <v>514</v>
      </c>
      <c r="H430" s="22">
        <v>1</v>
      </c>
      <c r="I430" s="22" t="s">
        <v>514</v>
      </c>
      <c r="J430" s="22" t="s">
        <v>514</v>
      </c>
      <c r="K430" s="23">
        <v>1</v>
      </c>
    </row>
    <row r="431" spans="1:11" ht="22.7" customHeight="1" x14ac:dyDescent="0.2">
      <c r="C431" s="1" t="s">
        <v>290</v>
      </c>
      <c r="D431" s="24">
        <f t="shared" si="81"/>
        <v>5</v>
      </c>
      <c r="E431" s="22">
        <v>1</v>
      </c>
      <c r="F431" s="22">
        <v>1</v>
      </c>
      <c r="G431" s="21">
        <v>1</v>
      </c>
      <c r="H431" s="22">
        <v>1</v>
      </c>
      <c r="I431" s="21">
        <v>1</v>
      </c>
      <c r="J431" s="22" t="s">
        <v>514</v>
      </c>
      <c r="K431" s="25" t="s">
        <v>514</v>
      </c>
    </row>
    <row r="432" spans="1:11" ht="22.7" customHeight="1" x14ac:dyDescent="0.2">
      <c r="C432" s="1" t="s">
        <v>291</v>
      </c>
      <c r="D432" s="24">
        <f t="shared" si="81"/>
        <v>2</v>
      </c>
      <c r="E432" s="22">
        <v>2</v>
      </c>
      <c r="F432" s="22" t="s">
        <v>514</v>
      </c>
      <c r="G432" s="22" t="s">
        <v>514</v>
      </c>
      <c r="H432" s="22" t="s">
        <v>514</v>
      </c>
      <c r="I432" s="22" t="s">
        <v>514</v>
      </c>
      <c r="J432" s="22" t="s">
        <v>514</v>
      </c>
      <c r="K432" s="25" t="s">
        <v>514</v>
      </c>
    </row>
    <row r="433" spans="1:12" ht="22.7" customHeight="1" x14ac:dyDescent="0.25">
      <c r="A433" s="31"/>
      <c r="B433" s="17" t="s">
        <v>36</v>
      </c>
      <c r="C433" s="31"/>
      <c r="D433" s="11">
        <f t="shared" si="81"/>
        <v>16</v>
      </c>
      <c r="E433" s="37">
        <f t="shared" ref="E433:K433" si="83">SUM(E434:E437)</f>
        <v>3</v>
      </c>
      <c r="F433" s="37">
        <f t="shared" si="83"/>
        <v>1</v>
      </c>
      <c r="G433" s="37">
        <f t="shared" si="83"/>
        <v>2</v>
      </c>
      <c r="H433" s="37">
        <f t="shared" si="83"/>
        <v>2</v>
      </c>
      <c r="I433" s="37">
        <f t="shared" si="83"/>
        <v>5</v>
      </c>
      <c r="J433" s="38" t="s">
        <v>514</v>
      </c>
      <c r="K433" s="39">
        <f t="shared" si="83"/>
        <v>3</v>
      </c>
    </row>
    <row r="434" spans="1:12" ht="22.7" customHeight="1" x14ac:dyDescent="0.2">
      <c r="C434" s="1" t="s">
        <v>292</v>
      </c>
      <c r="D434" s="24">
        <f t="shared" si="81"/>
        <v>10</v>
      </c>
      <c r="E434" s="21">
        <v>2</v>
      </c>
      <c r="F434" s="22" t="s">
        <v>514</v>
      </c>
      <c r="G434" s="22">
        <v>2</v>
      </c>
      <c r="H434" s="21">
        <v>1</v>
      </c>
      <c r="I434" s="21">
        <v>4</v>
      </c>
      <c r="J434" s="22" t="s">
        <v>514</v>
      </c>
      <c r="K434" s="23">
        <v>1</v>
      </c>
    </row>
    <row r="435" spans="1:12" ht="22.7" customHeight="1" x14ac:dyDescent="0.2">
      <c r="C435" s="1" t="s">
        <v>293</v>
      </c>
      <c r="D435" s="24">
        <f t="shared" si="81"/>
        <v>1</v>
      </c>
      <c r="E435" s="22" t="s">
        <v>514</v>
      </c>
      <c r="F435" s="22">
        <v>1</v>
      </c>
      <c r="G435" s="22" t="s">
        <v>514</v>
      </c>
      <c r="H435" s="22" t="s">
        <v>514</v>
      </c>
      <c r="I435" s="22" t="s">
        <v>514</v>
      </c>
      <c r="J435" s="22" t="s">
        <v>514</v>
      </c>
      <c r="K435" s="25" t="s">
        <v>514</v>
      </c>
    </row>
    <row r="436" spans="1:12" ht="22.7" customHeight="1" x14ac:dyDescent="0.2">
      <c r="C436" s="1" t="s">
        <v>125</v>
      </c>
      <c r="D436" s="24">
        <f t="shared" si="81"/>
        <v>3</v>
      </c>
      <c r="E436" s="22">
        <v>1</v>
      </c>
      <c r="F436" s="22" t="s">
        <v>514</v>
      </c>
      <c r="G436" s="22" t="s">
        <v>514</v>
      </c>
      <c r="H436" s="21">
        <v>1</v>
      </c>
      <c r="I436" s="22">
        <v>1</v>
      </c>
      <c r="J436" s="22" t="s">
        <v>514</v>
      </c>
      <c r="K436" s="25" t="s">
        <v>514</v>
      </c>
    </row>
    <row r="437" spans="1:12" ht="22.7" customHeight="1" x14ac:dyDescent="0.2">
      <c r="C437" s="1" t="s">
        <v>294</v>
      </c>
      <c r="D437" s="24">
        <f t="shared" si="81"/>
        <v>2</v>
      </c>
      <c r="E437" s="22" t="s">
        <v>514</v>
      </c>
      <c r="F437" s="22" t="s">
        <v>514</v>
      </c>
      <c r="G437" s="22" t="s">
        <v>514</v>
      </c>
      <c r="H437" s="22" t="s">
        <v>514</v>
      </c>
      <c r="I437" s="22" t="s">
        <v>514</v>
      </c>
      <c r="J437" s="22" t="s">
        <v>514</v>
      </c>
      <c r="K437" s="23">
        <v>2</v>
      </c>
    </row>
    <row r="438" spans="1:12" ht="22.7" customHeight="1" x14ac:dyDescent="0.25">
      <c r="A438" s="31"/>
      <c r="B438" s="17" t="s">
        <v>295</v>
      </c>
      <c r="C438" s="31"/>
      <c r="D438" s="11">
        <f t="shared" si="81"/>
        <v>53</v>
      </c>
      <c r="E438" s="37">
        <f t="shared" ref="E438:K438" si="84">SUM(E439:E456)</f>
        <v>9</v>
      </c>
      <c r="F438" s="37">
        <f t="shared" si="84"/>
        <v>10</v>
      </c>
      <c r="G438" s="37">
        <f t="shared" si="84"/>
        <v>6</v>
      </c>
      <c r="H438" s="37">
        <f t="shared" si="84"/>
        <v>7</v>
      </c>
      <c r="I438" s="37">
        <f t="shared" si="84"/>
        <v>5</v>
      </c>
      <c r="J438" s="37">
        <f t="shared" si="84"/>
        <v>10</v>
      </c>
      <c r="K438" s="39">
        <f t="shared" si="84"/>
        <v>6</v>
      </c>
    </row>
    <row r="439" spans="1:12" ht="22.7" customHeight="1" x14ac:dyDescent="0.2">
      <c r="C439" s="1" t="s">
        <v>296</v>
      </c>
      <c r="D439" s="24">
        <f t="shared" si="81"/>
        <v>17</v>
      </c>
      <c r="E439" s="21">
        <v>2</v>
      </c>
      <c r="F439" s="21">
        <v>2</v>
      </c>
      <c r="G439" s="22">
        <v>2</v>
      </c>
      <c r="H439" s="22">
        <v>3</v>
      </c>
      <c r="I439" s="21">
        <v>2</v>
      </c>
      <c r="J439" s="21">
        <v>4</v>
      </c>
      <c r="K439" s="23">
        <v>2</v>
      </c>
    </row>
    <row r="440" spans="1:12" ht="22.7" customHeight="1" x14ac:dyDescent="0.2">
      <c r="C440" s="1" t="s">
        <v>297</v>
      </c>
      <c r="D440" s="24">
        <f t="shared" ref="D440:D442" si="85">SUM(E440:K440)</f>
        <v>2</v>
      </c>
      <c r="E440" s="22" t="s">
        <v>514</v>
      </c>
      <c r="F440" s="22" t="s">
        <v>514</v>
      </c>
      <c r="G440" s="22" t="s">
        <v>514</v>
      </c>
      <c r="H440" s="22" t="s">
        <v>514</v>
      </c>
      <c r="I440" s="22">
        <v>1</v>
      </c>
      <c r="J440" s="22" t="s">
        <v>514</v>
      </c>
      <c r="K440" s="25">
        <v>1</v>
      </c>
    </row>
    <row r="441" spans="1:12" ht="22.7" customHeight="1" x14ac:dyDescent="0.2">
      <c r="C441" s="1" t="s">
        <v>490</v>
      </c>
      <c r="D441" s="24">
        <f t="shared" si="85"/>
        <v>3</v>
      </c>
      <c r="E441" s="22" t="s">
        <v>514</v>
      </c>
      <c r="F441" s="22">
        <v>2</v>
      </c>
      <c r="G441" s="22">
        <v>1</v>
      </c>
      <c r="H441" s="22" t="s">
        <v>514</v>
      </c>
      <c r="I441" s="22" t="s">
        <v>514</v>
      </c>
      <c r="J441" s="22" t="s">
        <v>514</v>
      </c>
      <c r="K441" s="25" t="s">
        <v>514</v>
      </c>
    </row>
    <row r="442" spans="1:12" ht="22.7" customHeight="1" x14ac:dyDescent="0.2">
      <c r="C442" s="1" t="s">
        <v>298</v>
      </c>
      <c r="D442" s="24">
        <f t="shared" si="85"/>
        <v>9</v>
      </c>
      <c r="E442" s="22">
        <v>2</v>
      </c>
      <c r="F442" s="22">
        <v>4</v>
      </c>
      <c r="G442" s="21">
        <v>1</v>
      </c>
      <c r="H442" s="22">
        <v>1</v>
      </c>
      <c r="I442" s="22" t="s">
        <v>514</v>
      </c>
      <c r="J442" s="22" t="s">
        <v>514</v>
      </c>
      <c r="K442" s="23">
        <v>1</v>
      </c>
    </row>
    <row r="443" spans="1:12" ht="22.7" customHeight="1" x14ac:dyDescent="0.2">
      <c r="C443" s="1" t="s">
        <v>299</v>
      </c>
      <c r="D443" s="24">
        <f t="shared" ref="D443:D456" si="86">SUM(E443:K443)</f>
        <v>5</v>
      </c>
      <c r="E443" s="22">
        <v>1</v>
      </c>
      <c r="F443" s="22" t="s">
        <v>514</v>
      </c>
      <c r="G443" s="22" t="s">
        <v>514</v>
      </c>
      <c r="H443" s="22">
        <v>2</v>
      </c>
      <c r="I443" s="22" t="s">
        <v>514</v>
      </c>
      <c r="J443" s="22">
        <v>2</v>
      </c>
      <c r="K443" s="25" t="s">
        <v>514</v>
      </c>
    </row>
    <row r="444" spans="1:12" ht="22.7" customHeight="1" x14ac:dyDescent="0.2">
      <c r="C444" s="1" t="s">
        <v>300</v>
      </c>
      <c r="D444" s="24">
        <f t="shared" si="86"/>
        <v>7</v>
      </c>
      <c r="E444" s="21">
        <v>1</v>
      </c>
      <c r="F444" s="22">
        <v>1</v>
      </c>
      <c r="G444" s="22" t="s">
        <v>514</v>
      </c>
      <c r="H444" s="22">
        <v>1</v>
      </c>
      <c r="I444" s="22">
        <v>1</v>
      </c>
      <c r="J444" s="22">
        <v>2</v>
      </c>
      <c r="K444" s="25">
        <v>1</v>
      </c>
    </row>
    <row r="445" spans="1:12" ht="22.7" customHeight="1" x14ac:dyDescent="0.25">
      <c r="A445" s="58" t="s">
        <v>513</v>
      </c>
      <c r="B445" s="58"/>
      <c r="C445" s="58"/>
      <c r="D445" s="58"/>
      <c r="E445" s="58"/>
      <c r="F445" s="58"/>
      <c r="G445" s="58"/>
      <c r="H445" s="58"/>
      <c r="I445" s="58"/>
      <c r="J445" s="58"/>
      <c r="K445" s="58"/>
    </row>
    <row r="446" spans="1:12" ht="22.7" customHeight="1" x14ac:dyDescent="0.25">
      <c r="A446" s="58" t="s">
        <v>462</v>
      </c>
      <c r="B446" s="58"/>
      <c r="C446" s="58"/>
      <c r="D446" s="58"/>
      <c r="E446" s="58"/>
      <c r="F446" s="58"/>
      <c r="G446" s="58"/>
      <c r="H446" s="58"/>
      <c r="I446" s="58"/>
      <c r="J446" s="58"/>
      <c r="K446" s="58"/>
    </row>
    <row r="447" spans="1:12" ht="22.7" customHeight="1" x14ac:dyDescent="0.2">
      <c r="C447" s="3"/>
      <c r="D447" s="3"/>
      <c r="E447" s="3"/>
      <c r="F447" s="3"/>
      <c r="G447" s="3"/>
      <c r="H447" s="3"/>
      <c r="I447" s="3"/>
      <c r="J447" s="3"/>
      <c r="K447" s="3"/>
    </row>
    <row r="448" spans="1:12" s="5" customFormat="1" ht="32.25" customHeight="1" x14ac:dyDescent="0.2">
      <c r="A448" s="63" t="s">
        <v>0</v>
      </c>
      <c r="B448" s="63"/>
      <c r="C448" s="64"/>
      <c r="D448" s="69" t="s">
        <v>1</v>
      </c>
      <c r="E448" s="70"/>
      <c r="F448" s="70"/>
      <c r="G448" s="70"/>
      <c r="H448" s="70"/>
      <c r="I448" s="70"/>
      <c r="J448" s="70"/>
      <c r="K448" s="70"/>
      <c r="L448" s="4"/>
    </row>
    <row r="449" spans="1:12" s="5" customFormat="1" ht="32.25" customHeight="1" x14ac:dyDescent="0.2">
      <c r="A449" s="65"/>
      <c r="B449" s="65"/>
      <c r="C449" s="66"/>
      <c r="D449" s="71" t="s">
        <v>2</v>
      </c>
      <c r="E449" s="61" t="s">
        <v>3</v>
      </c>
      <c r="F449" s="70"/>
      <c r="G449" s="70"/>
      <c r="H449" s="70"/>
      <c r="I449" s="70"/>
      <c r="J449" s="70"/>
      <c r="K449" s="70"/>
      <c r="L449" s="4"/>
    </row>
    <row r="450" spans="1:12" s="5" customFormat="1" ht="22.7" customHeight="1" x14ac:dyDescent="0.2">
      <c r="A450" s="65"/>
      <c r="B450" s="65"/>
      <c r="C450" s="66"/>
      <c r="D450" s="72"/>
      <c r="E450" s="59" t="s">
        <v>4</v>
      </c>
      <c r="F450" s="59" t="s">
        <v>5</v>
      </c>
      <c r="G450" s="59" t="s">
        <v>6</v>
      </c>
      <c r="H450" s="59" t="s">
        <v>7</v>
      </c>
      <c r="I450" s="59" t="s">
        <v>8</v>
      </c>
      <c r="J450" s="59" t="s">
        <v>9</v>
      </c>
      <c r="K450" s="61" t="s">
        <v>10</v>
      </c>
      <c r="L450" s="4"/>
    </row>
    <row r="451" spans="1:12" s="5" customFormat="1" ht="22.7" customHeight="1" x14ac:dyDescent="0.2">
      <c r="A451" s="67"/>
      <c r="B451" s="67"/>
      <c r="C451" s="68"/>
      <c r="D451" s="73"/>
      <c r="E451" s="60"/>
      <c r="F451" s="60"/>
      <c r="G451" s="60"/>
      <c r="H451" s="60"/>
      <c r="I451" s="60"/>
      <c r="J451" s="60"/>
      <c r="K451" s="62"/>
      <c r="L451" s="4"/>
    </row>
    <row r="452" spans="1:12" s="5" customFormat="1" ht="33.75" customHeight="1" x14ac:dyDescent="0.25">
      <c r="A452" s="51"/>
      <c r="B452" s="17" t="s">
        <v>522</v>
      </c>
      <c r="C452" s="51"/>
      <c r="D452" s="52"/>
      <c r="E452" s="53"/>
      <c r="F452" s="53"/>
      <c r="G452" s="53"/>
      <c r="H452" s="53"/>
      <c r="I452" s="53"/>
      <c r="J452" s="53"/>
      <c r="K452" s="54"/>
      <c r="L452" s="4"/>
    </row>
    <row r="453" spans="1:12" ht="22.7" customHeight="1" x14ac:dyDescent="0.2">
      <c r="C453" s="1" t="s">
        <v>301</v>
      </c>
      <c r="D453" s="24">
        <f t="shared" si="86"/>
        <v>5</v>
      </c>
      <c r="E453" s="22">
        <v>1</v>
      </c>
      <c r="F453" s="22">
        <v>1</v>
      </c>
      <c r="G453" s="21">
        <v>1</v>
      </c>
      <c r="H453" s="22" t="s">
        <v>514</v>
      </c>
      <c r="I453" s="22" t="s">
        <v>514</v>
      </c>
      <c r="J453" s="21">
        <v>2</v>
      </c>
      <c r="K453" s="25" t="s">
        <v>514</v>
      </c>
    </row>
    <row r="454" spans="1:12" ht="22.7" customHeight="1" x14ac:dyDescent="0.2">
      <c r="C454" s="1" t="s">
        <v>491</v>
      </c>
      <c r="D454" s="24">
        <f t="shared" si="86"/>
        <v>2</v>
      </c>
      <c r="E454" s="22">
        <v>1</v>
      </c>
      <c r="F454" s="22" t="s">
        <v>514</v>
      </c>
      <c r="G454" s="22" t="s">
        <v>514</v>
      </c>
      <c r="H454" s="22" t="s">
        <v>514</v>
      </c>
      <c r="I454" s="22" t="s">
        <v>514</v>
      </c>
      <c r="J454" s="22" t="s">
        <v>514</v>
      </c>
      <c r="K454" s="26">
        <v>1</v>
      </c>
    </row>
    <row r="455" spans="1:12" ht="22.7" customHeight="1" x14ac:dyDescent="0.2">
      <c r="C455" s="1" t="s">
        <v>302</v>
      </c>
      <c r="D455" s="24">
        <f t="shared" si="86"/>
        <v>1</v>
      </c>
      <c r="E455" s="21">
        <v>1</v>
      </c>
      <c r="F455" s="22" t="s">
        <v>514</v>
      </c>
      <c r="G455" s="22" t="s">
        <v>514</v>
      </c>
      <c r="H455" s="22" t="s">
        <v>514</v>
      </c>
      <c r="I455" s="22" t="s">
        <v>514</v>
      </c>
      <c r="J455" s="22" t="s">
        <v>514</v>
      </c>
      <c r="K455" s="25" t="s">
        <v>514</v>
      </c>
    </row>
    <row r="456" spans="1:12" ht="22.7" customHeight="1" x14ac:dyDescent="0.2">
      <c r="C456" s="2" t="s">
        <v>504</v>
      </c>
      <c r="D456" s="24">
        <f t="shared" si="86"/>
        <v>2</v>
      </c>
      <c r="E456" s="22" t="s">
        <v>514</v>
      </c>
      <c r="F456" s="22" t="s">
        <v>514</v>
      </c>
      <c r="G456" s="22">
        <v>1</v>
      </c>
      <c r="H456" s="22" t="s">
        <v>514</v>
      </c>
      <c r="I456" s="22">
        <v>1</v>
      </c>
      <c r="J456" s="22" t="s">
        <v>514</v>
      </c>
      <c r="K456" s="25" t="s">
        <v>514</v>
      </c>
    </row>
    <row r="457" spans="1:12" s="29" customFormat="1" ht="22.7" customHeight="1" x14ac:dyDescent="0.25">
      <c r="A457" s="17" t="s">
        <v>303</v>
      </c>
      <c r="B457" s="31"/>
      <c r="C457" s="31"/>
      <c r="D457" s="11">
        <f t="shared" ref="D457:K457" si="87">SUM(D458+D465+D497)</f>
        <v>34668</v>
      </c>
      <c r="E457" s="11">
        <f t="shared" si="87"/>
        <v>2732</v>
      </c>
      <c r="F457" s="11">
        <f t="shared" si="87"/>
        <v>5142</v>
      </c>
      <c r="G457" s="11">
        <f t="shared" si="87"/>
        <v>5629</v>
      </c>
      <c r="H457" s="11">
        <f t="shared" si="87"/>
        <v>5501</v>
      </c>
      <c r="I457" s="11">
        <f t="shared" si="87"/>
        <v>5345</v>
      </c>
      <c r="J457" s="11">
        <f t="shared" si="87"/>
        <v>5823</v>
      </c>
      <c r="K457" s="19">
        <f t="shared" si="87"/>
        <v>4496</v>
      </c>
      <c r="L457" s="28"/>
    </row>
    <row r="458" spans="1:12" s="16" customFormat="1" ht="22.7" customHeight="1" x14ac:dyDescent="0.25">
      <c r="A458" s="31"/>
      <c r="B458" s="17" t="s">
        <v>304</v>
      </c>
      <c r="C458" s="31"/>
      <c r="D458" s="11">
        <f>SUM(E458:K458)</f>
        <v>441</v>
      </c>
      <c r="E458" s="37">
        <f t="shared" ref="E458:K458" si="88">SUM(E459:E464)</f>
        <v>78</v>
      </c>
      <c r="F458" s="37">
        <f t="shared" si="88"/>
        <v>61</v>
      </c>
      <c r="G458" s="37">
        <f t="shared" si="88"/>
        <v>60</v>
      </c>
      <c r="H458" s="37">
        <f t="shared" si="88"/>
        <v>46</v>
      </c>
      <c r="I458" s="37">
        <f t="shared" si="88"/>
        <v>65</v>
      </c>
      <c r="J458" s="37">
        <f t="shared" si="88"/>
        <v>59</v>
      </c>
      <c r="K458" s="39">
        <f t="shared" si="88"/>
        <v>72</v>
      </c>
      <c r="L458" s="15"/>
    </row>
    <row r="459" spans="1:12" ht="22.7" customHeight="1" x14ac:dyDescent="0.2">
      <c r="C459" s="1" t="s">
        <v>305</v>
      </c>
      <c r="D459" s="24">
        <f t="shared" ref="D459:D464" si="89">SUM(E459:K459)</f>
        <v>243</v>
      </c>
      <c r="E459" s="21">
        <v>40</v>
      </c>
      <c r="F459" s="21">
        <v>33</v>
      </c>
      <c r="G459" s="21">
        <v>35</v>
      </c>
      <c r="H459" s="21">
        <v>30</v>
      </c>
      <c r="I459" s="21">
        <v>31</v>
      </c>
      <c r="J459" s="21">
        <v>34</v>
      </c>
      <c r="K459" s="23">
        <v>40</v>
      </c>
    </row>
    <row r="460" spans="1:12" ht="22.7" customHeight="1" x14ac:dyDescent="0.2">
      <c r="C460" s="1" t="s">
        <v>306</v>
      </c>
      <c r="D460" s="24">
        <f t="shared" si="89"/>
        <v>31</v>
      </c>
      <c r="E460" s="21">
        <v>10</v>
      </c>
      <c r="F460" s="21">
        <v>7</v>
      </c>
      <c r="G460" s="21">
        <v>4</v>
      </c>
      <c r="H460" s="22" t="s">
        <v>514</v>
      </c>
      <c r="I460" s="21">
        <v>2</v>
      </c>
      <c r="J460" s="21">
        <v>4</v>
      </c>
      <c r="K460" s="23">
        <v>4</v>
      </c>
    </row>
    <row r="461" spans="1:12" ht="22.7" customHeight="1" x14ac:dyDescent="0.2">
      <c r="C461" s="1" t="s">
        <v>307</v>
      </c>
      <c r="D461" s="24">
        <f t="shared" si="89"/>
        <v>17</v>
      </c>
      <c r="E461" s="21">
        <v>2</v>
      </c>
      <c r="F461" s="21">
        <v>2</v>
      </c>
      <c r="G461" s="22">
        <v>2</v>
      </c>
      <c r="H461" s="21">
        <v>2</v>
      </c>
      <c r="I461" s="21">
        <v>5</v>
      </c>
      <c r="J461" s="21">
        <v>2</v>
      </c>
      <c r="K461" s="23">
        <v>2</v>
      </c>
    </row>
    <row r="462" spans="1:12" ht="22.7" customHeight="1" x14ac:dyDescent="0.2">
      <c r="C462" s="1" t="s">
        <v>308</v>
      </c>
      <c r="D462" s="24">
        <f t="shared" si="89"/>
        <v>20</v>
      </c>
      <c r="E462" s="21">
        <v>3</v>
      </c>
      <c r="F462" s="21">
        <v>5</v>
      </c>
      <c r="G462" s="21">
        <v>4</v>
      </c>
      <c r="H462" s="21">
        <v>3</v>
      </c>
      <c r="I462" s="22" t="s">
        <v>514</v>
      </c>
      <c r="J462" s="21">
        <v>1</v>
      </c>
      <c r="K462" s="23">
        <v>4</v>
      </c>
    </row>
    <row r="463" spans="1:12" ht="22.7" customHeight="1" x14ac:dyDescent="0.2">
      <c r="C463" s="1" t="s">
        <v>309</v>
      </c>
      <c r="D463" s="24">
        <f t="shared" si="89"/>
        <v>129</v>
      </c>
      <c r="E463" s="21">
        <v>23</v>
      </c>
      <c r="F463" s="22">
        <v>14</v>
      </c>
      <c r="G463" s="22">
        <v>15</v>
      </c>
      <c r="H463" s="21">
        <v>11</v>
      </c>
      <c r="I463" s="22">
        <v>26</v>
      </c>
      <c r="J463" s="22">
        <v>18</v>
      </c>
      <c r="K463" s="25">
        <v>22</v>
      </c>
    </row>
    <row r="464" spans="1:12" ht="22.7" customHeight="1" x14ac:dyDescent="0.2">
      <c r="C464" s="1" t="s">
        <v>494</v>
      </c>
      <c r="D464" s="24">
        <f t="shared" si="89"/>
        <v>1</v>
      </c>
      <c r="E464" s="22" t="s">
        <v>514</v>
      </c>
      <c r="F464" s="22" t="s">
        <v>514</v>
      </c>
      <c r="G464" s="22" t="s">
        <v>514</v>
      </c>
      <c r="H464" s="22" t="s">
        <v>514</v>
      </c>
      <c r="I464" s="21">
        <v>1</v>
      </c>
      <c r="J464" s="22" t="s">
        <v>514</v>
      </c>
      <c r="K464" s="25" t="s">
        <v>514</v>
      </c>
    </row>
    <row r="465" spans="2:11" ht="22.7" customHeight="1" x14ac:dyDescent="0.25">
      <c r="B465" s="17" t="s">
        <v>303</v>
      </c>
      <c r="C465" s="29"/>
      <c r="D465" s="11">
        <f>SUM(E465:K465)</f>
        <v>28718</v>
      </c>
      <c r="E465" s="18">
        <f t="shared" ref="E465:K465" si="90">SUM(E466:E496)</f>
        <v>2180</v>
      </c>
      <c r="F465" s="18">
        <f t="shared" si="90"/>
        <v>4284</v>
      </c>
      <c r="G465" s="18">
        <f t="shared" si="90"/>
        <v>4707</v>
      </c>
      <c r="H465" s="18">
        <f t="shared" si="90"/>
        <v>4569</v>
      </c>
      <c r="I465" s="18">
        <f t="shared" si="90"/>
        <v>4493</v>
      </c>
      <c r="J465" s="18">
        <f t="shared" si="90"/>
        <v>4897</v>
      </c>
      <c r="K465" s="17">
        <f t="shared" si="90"/>
        <v>3588</v>
      </c>
    </row>
    <row r="466" spans="2:11" ht="22.7" customHeight="1" x14ac:dyDescent="0.2">
      <c r="C466" s="1" t="s">
        <v>310</v>
      </c>
      <c r="D466" s="20">
        <f>SUM(E466:K466)</f>
        <v>135</v>
      </c>
      <c r="E466" s="21">
        <v>12</v>
      </c>
      <c r="F466" s="21">
        <v>18</v>
      </c>
      <c r="G466" s="21">
        <v>24</v>
      </c>
      <c r="H466" s="21">
        <v>20</v>
      </c>
      <c r="I466" s="21">
        <v>19</v>
      </c>
      <c r="J466" s="21">
        <v>32</v>
      </c>
      <c r="K466" s="23">
        <v>10</v>
      </c>
    </row>
    <row r="467" spans="2:11" ht="22.7" customHeight="1" x14ac:dyDescent="0.2">
      <c r="C467" s="1" t="s">
        <v>311</v>
      </c>
      <c r="D467" s="20">
        <f t="shared" ref="D467:D479" si="91">SUM(E467:K467)</f>
        <v>204</v>
      </c>
      <c r="E467" s="21">
        <v>20</v>
      </c>
      <c r="F467" s="21">
        <v>28</v>
      </c>
      <c r="G467" s="21">
        <v>21</v>
      </c>
      <c r="H467" s="21">
        <v>34</v>
      </c>
      <c r="I467" s="21">
        <v>36</v>
      </c>
      <c r="J467" s="21">
        <v>33</v>
      </c>
      <c r="K467" s="23">
        <v>32</v>
      </c>
    </row>
    <row r="468" spans="2:11" ht="22.7" customHeight="1" x14ac:dyDescent="0.2">
      <c r="C468" s="1" t="s">
        <v>274</v>
      </c>
      <c r="D468" s="20">
        <f t="shared" si="91"/>
        <v>426</v>
      </c>
      <c r="E468" s="21">
        <v>40</v>
      </c>
      <c r="F468" s="21">
        <v>57</v>
      </c>
      <c r="G468" s="21">
        <v>77</v>
      </c>
      <c r="H468" s="21">
        <v>66</v>
      </c>
      <c r="I468" s="21">
        <v>64</v>
      </c>
      <c r="J468" s="21">
        <v>73</v>
      </c>
      <c r="K468" s="23">
        <v>49</v>
      </c>
    </row>
    <row r="469" spans="2:11" ht="22.7" customHeight="1" x14ac:dyDescent="0.2">
      <c r="C469" s="1" t="s">
        <v>312</v>
      </c>
      <c r="D469" s="20">
        <f>SUM(E469:K469)</f>
        <v>1648</v>
      </c>
      <c r="E469" s="21">
        <v>110</v>
      </c>
      <c r="F469" s="21">
        <v>250</v>
      </c>
      <c r="G469" s="21">
        <v>249</v>
      </c>
      <c r="H469" s="21">
        <v>283</v>
      </c>
      <c r="I469" s="21">
        <v>273</v>
      </c>
      <c r="J469" s="21">
        <v>300</v>
      </c>
      <c r="K469" s="23">
        <v>183</v>
      </c>
    </row>
    <row r="470" spans="2:11" ht="22.7" customHeight="1" x14ac:dyDescent="0.2">
      <c r="C470" s="1" t="s">
        <v>313</v>
      </c>
      <c r="D470" s="20">
        <f>SUM(E470:K470)</f>
        <v>341</v>
      </c>
      <c r="E470" s="21">
        <v>23</v>
      </c>
      <c r="F470" s="21">
        <v>48</v>
      </c>
      <c r="G470" s="21">
        <v>52</v>
      </c>
      <c r="H470" s="21">
        <v>64</v>
      </c>
      <c r="I470" s="21">
        <v>71</v>
      </c>
      <c r="J470" s="21">
        <v>53</v>
      </c>
      <c r="K470" s="23">
        <v>30</v>
      </c>
    </row>
    <row r="471" spans="2:11" ht="22.7" customHeight="1" x14ac:dyDescent="0.2">
      <c r="C471" s="1" t="s">
        <v>314</v>
      </c>
      <c r="D471" s="20">
        <f t="shared" si="91"/>
        <v>2585</v>
      </c>
      <c r="E471" s="21">
        <v>150</v>
      </c>
      <c r="F471" s="21">
        <v>390</v>
      </c>
      <c r="G471" s="21">
        <v>417</v>
      </c>
      <c r="H471" s="21">
        <v>459</v>
      </c>
      <c r="I471" s="21">
        <v>418</v>
      </c>
      <c r="J471" s="21">
        <v>454</v>
      </c>
      <c r="K471" s="23">
        <v>297</v>
      </c>
    </row>
    <row r="472" spans="2:11" ht="22.7" customHeight="1" x14ac:dyDescent="0.2">
      <c r="C472" s="1" t="s">
        <v>187</v>
      </c>
      <c r="D472" s="20">
        <f t="shared" si="91"/>
        <v>2737</v>
      </c>
      <c r="E472" s="21">
        <v>141</v>
      </c>
      <c r="F472" s="21">
        <v>430</v>
      </c>
      <c r="G472" s="21">
        <v>505</v>
      </c>
      <c r="H472" s="21">
        <v>448</v>
      </c>
      <c r="I472" s="21">
        <v>443</v>
      </c>
      <c r="J472" s="21">
        <v>513</v>
      </c>
      <c r="K472" s="23">
        <v>257</v>
      </c>
    </row>
    <row r="473" spans="2:11" ht="22.7" customHeight="1" x14ac:dyDescent="0.2">
      <c r="C473" s="1" t="s">
        <v>315</v>
      </c>
      <c r="D473" s="20">
        <f t="shared" si="91"/>
        <v>1292</v>
      </c>
      <c r="E473" s="21">
        <v>72</v>
      </c>
      <c r="F473" s="21">
        <v>182</v>
      </c>
      <c r="G473" s="21">
        <v>223</v>
      </c>
      <c r="H473" s="21">
        <v>206</v>
      </c>
      <c r="I473" s="21">
        <v>211</v>
      </c>
      <c r="J473" s="21">
        <v>234</v>
      </c>
      <c r="K473" s="23">
        <v>164</v>
      </c>
    </row>
    <row r="474" spans="2:11" ht="22.7" customHeight="1" x14ac:dyDescent="0.2">
      <c r="C474" s="1" t="s">
        <v>316</v>
      </c>
      <c r="D474" s="20">
        <f t="shared" si="91"/>
        <v>2646</v>
      </c>
      <c r="E474" s="21">
        <v>148</v>
      </c>
      <c r="F474" s="21">
        <v>415</v>
      </c>
      <c r="G474" s="21">
        <v>448</v>
      </c>
      <c r="H474" s="21">
        <v>448</v>
      </c>
      <c r="I474" s="21">
        <v>454</v>
      </c>
      <c r="J474" s="21">
        <v>462</v>
      </c>
      <c r="K474" s="23">
        <v>271</v>
      </c>
    </row>
    <row r="475" spans="2:11" ht="22.7" customHeight="1" x14ac:dyDescent="0.2">
      <c r="C475" s="1" t="s">
        <v>317</v>
      </c>
      <c r="D475" s="20">
        <f t="shared" si="91"/>
        <v>1472</v>
      </c>
      <c r="E475" s="21">
        <v>62</v>
      </c>
      <c r="F475" s="21">
        <v>248</v>
      </c>
      <c r="G475" s="21">
        <v>270</v>
      </c>
      <c r="H475" s="21">
        <v>217</v>
      </c>
      <c r="I475" s="7">
        <v>238</v>
      </c>
      <c r="J475" s="7">
        <v>270</v>
      </c>
      <c r="K475" s="8">
        <v>167</v>
      </c>
    </row>
    <row r="476" spans="2:11" ht="22.7" customHeight="1" x14ac:dyDescent="0.2">
      <c r="C476" s="1" t="s">
        <v>318</v>
      </c>
      <c r="D476" s="20">
        <f t="shared" si="91"/>
        <v>750</v>
      </c>
      <c r="E476" s="21">
        <v>59</v>
      </c>
      <c r="F476" s="21">
        <v>120</v>
      </c>
      <c r="G476" s="21">
        <v>127</v>
      </c>
      <c r="H476" s="21">
        <v>105</v>
      </c>
      <c r="I476" s="35">
        <v>123</v>
      </c>
      <c r="J476" s="35">
        <v>120</v>
      </c>
      <c r="K476" s="1">
        <v>96</v>
      </c>
    </row>
    <row r="477" spans="2:11" ht="22.7" customHeight="1" x14ac:dyDescent="0.2">
      <c r="C477" s="1" t="s">
        <v>44</v>
      </c>
      <c r="D477" s="20">
        <f t="shared" si="91"/>
        <v>3578</v>
      </c>
      <c r="E477" s="21">
        <v>282</v>
      </c>
      <c r="F477" s="21">
        <v>515</v>
      </c>
      <c r="G477" s="21">
        <v>597</v>
      </c>
      <c r="H477" s="21">
        <v>595</v>
      </c>
      <c r="I477" s="21">
        <v>546</v>
      </c>
      <c r="J477" s="21">
        <v>578</v>
      </c>
      <c r="K477" s="23">
        <v>465</v>
      </c>
    </row>
    <row r="478" spans="2:11" ht="22.7" customHeight="1" x14ac:dyDescent="0.2">
      <c r="C478" s="1" t="s">
        <v>126</v>
      </c>
      <c r="D478" s="20">
        <f t="shared" si="91"/>
        <v>728</v>
      </c>
      <c r="E478" s="21">
        <v>69</v>
      </c>
      <c r="F478" s="21">
        <v>105</v>
      </c>
      <c r="G478" s="21">
        <v>111</v>
      </c>
      <c r="H478" s="21">
        <v>100</v>
      </c>
      <c r="I478" s="21">
        <v>115</v>
      </c>
      <c r="J478" s="21">
        <v>125</v>
      </c>
      <c r="K478" s="23">
        <v>103</v>
      </c>
    </row>
    <row r="479" spans="2:11" ht="22.7" customHeight="1" x14ac:dyDescent="0.2">
      <c r="C479" s="1" t="s">
        <v>319</v>
      </c>
      <c r="D479" s="20">
        <f t="shared" si="91"/>
        <v>3761</v>
      </c>
      <c r="E479" s="21">
        <v>251</v>
      </c>
      <c r="F479" s="21">
        <v>556</v>
      </c>
      <c r="G479" s="21">
        <v>644</v>
      </c>
      <c r="H479" s="21">
        <v>615</v>
      </c>
      <c r="I479" s="21">
        <v>582</v>
      </c>
      <c r="J479" s="21">
        <v>691</v>
      </c>
      <c r="K479" s="23">
        <v>422</v>
      </c>
    </row>
    <row r="480" spans="2:11" ht="22.7" customHeight="1" x14ac:dyDescent="0.2">
      <c r="C480" s="1" t="s">
        <v>320</v>
      </c>
      <c r="D480" s="20">
        <f t="shared" ref="D480:D495" si="92">SUM(E480:K480)</f>
        <v>643</v>
      </c>
      <c r="E480" s="21">
        <v>80</v>
      </c>
      <c r="F480" s="21">
        <v>96</v>
      </c>
      <c r="G480" s="21">
        <v>96</v>
      </c>
      <c r="H480" s="21">
        <v>91</v>
      </c>
      <c r="I480" s="21">
        <v>93</v>
      </c>
      <c r="J480" s="21">
        <v>86</v>
      </c>
      <c r="K480" s="23">
        <v>101</v>
      </c>
    </row>
    <row r="481" spans="1:12" ht="22.7" customHeight="1" x14ac:dyDescent="0.2">
      <c r="C481" s="1" t="s">
        <v>321</v>
      </c>
      <c r="D481" s="20">
        <f t="shared" si="92"/>
        <v>346</v>
      </c>
      <c r="E481" s="21">
        <v>43</v>
      </c>
      <c r="F481" s="21">
        <v>43</v>
      </c>
      <c r="G481" s="21">
        <v>37</v>
      </c>
      <c r="H481" s="21">
        <v>55</v>
      </c>
      <c r="I481" s="21">
        <v>54</v>
      </c>
      <c r="J481" s="21">
        <v>54</v>
      </c>
      <c r="K481" s="23">
        <v>60</v>
      </c>
    </row>
    <row r="482" spans="1:12" ht="22.7" customHeight="1" x14ac:dyDescent="0.25">
      <c r="A482" s="58" t="s">
        <v>513</v>
      </c>
      <c r="B482" s="58"/>
      <c r="C482" s="58"/>
      <c r="D482" s="58"/>
      <c r="E482" s="58"/>
      <c r="F482" s="58"/>
      <c r="G482" s="58"/>
      <c r="H482" s="58"/>
      <c r="I482" s="58"/>
      <c r="J482" s="58"/>
      <c r="K482" s="58"/>
    </row>
    <row r="483" spans="1:12" ht="22.7" customHeight="1" x14ac:dyDescent="0.25">
      <c r="A483" s="58" t="s">
        <v>462</v>
      </c>
      <c r="B483" s="58"/>
      <c r="C483" s="58"/>
      <c r="D483" s="58"/>
      <c r="E483" s="58"/>
      <c r="F483" s="58"/>
      <c r="G483" s="58"/>
      <c r="H483" s="58"/>
      <c r="I483" s="58"/>
      <c r="J483" s="58"/>
      <c r="K483" s="58"/>
    </row>
    <row r="484" spans="1:12" ht="22.7" customHeight="1" x14ac:dyDescent="0.2">
      <c r="C484" s="3"/>
      <c r="D484" s="3"/>
      <c r="E484" s="3"/>
      <c r="F484" s="3"/>
      <c r="G484" s="3"/>
      <c r="H484" s="3"/>
      <c r="I484" s="3"/>
      <c r="J484" s="3"/>
      <c r="K484" s="3"/>
    </row>
    <row r="485" spans="1:12" s="5" customFormat="1" ht="32.25" customHeight="1" x14ac:dyDescent="0.2">
      <c r="A485" s="63" t="s">
        <v>0</v>
      </c>
      <c r="B485" s="63"/>
      <c r="C485" s="64"/>
      <c r="D485" s="69" t="s">
        <v>1</v>
      </c>
      <c r="E485" s="70"/>
      <c r="F485" s="70"/>
      <c r="G485" s="70"/>
      <c r="H485" s="70"/>
      <c r="I485" s="70"/>
      <c r="J485" s="70"/>
      <c r="K485" s="70"/>
      <c r="L485" s="4"/>
    </row>
    <row r="486" spans="1:12" s="5" customFormat="1" ht="32.25" customHeight="1" x14ac:dyDescent="0.2">
      <c r="A486" s="65"/>
      <c r="B486" s="65"/>
      <c r="C486" s="66"/>
      <c r="D486" s="71" t="s">
        <v>2</v>
      </c>
      <c r="E486" s="61" t="s">
        <v>3</v>
      </c>
      <c r="F486" s="70"/>
      <c r="G486" s="70"/>
      <c r="H486" s="70"/>
      <c r="I486" s="70"/>
      <c r="J486" s="70"/>
      <c r="K486" s="70"/>
      <c r="L486" s="4"/>
    </row>
    <row r="487" spans="1:12" s="5" customFormat="1" ht="22.7" customHeight="1" x14ac:dyDescent="0.2">
      <c r="A487" s="65"/>
      <c r="B487" s="65"/>
      <c r="C487" s="66"/>
      <c r="D487" s="72"/>
      <c r="E487" s="59" t="s">
        <v>4</v>
      </c>
      <c r="F487" s="59" t="s">
        <v>5</v>
      </c>
      <c r="G487" s="59" t="s">
        <v>6</v>
      </c>
      <c r="H487" s="59" t="s">
        <v>7</v>
      </c>
      <c r="I487" s="59" t="s">
        <v>8</v>
      </c>
      <c r="J487" s="59" t="s">
        <v>9</v>
      </c>
      <c r="K487" s="61" t="s">
        <v>10</v>
      </c>
      <c r="L487" s="4"/>
    </row>
    <row r="488" spans="1:12" s="5" customFormat="1" ht="22.7" customHeight="1" x14ac:dyDescent="0.2">
      <c r="A488" s="67"/>
      <c r="B488" s="67"/>
      <c r="C488" s="68"/>
      <c r="D488" s="73"/>
      <c r="E488" s="60"/>
      <c r="F488" s="60"/>
      <c r="G488" s="60"/>
      <c r="H488" s="60"/>
      <c r="I488" s="60"/>
      <c r="J488" s="60"/>
      <c r="K488" s="62"/>
      <c r="L488" s="4"/>
    </row>
    <row r="489" spans="1:12" s="5" customFormat="1" ht="33" customHeight="1" x14ac:dyDescent="0.25">
      <c r="A489" s="51"/>
      <c r="B489" s="17" t="s">
        <v>523</v>
      </c>
      <c r="C489" s="51"/>
      <c r="D489" s="52"/>
      <c r="E489" s="53"/>
      <c r="F489" s="53"/>
      <c r="G489" s="53"/>
      <c r="H489" s="53"/>
      <c r="I489" s="53"/>
      <c r="J489" s="53"/>
      <c r="K489" s="55"/>
      <c r="L489" s="4"/>
    </row>
    <row r="490" spans="1:12" ht="22.7" customHeight="1" x14ac:dyDescent="0.2">
      <c r="C490" s="1" t="s">
        <v>322</v>
      </c>
      <c r="D490" s="20">
        <f t="shared" si="92"/>
        <v>547</v>
      </c>
      <c r="E490" s="21">
        <v>80</v>
      </c>
      <c r="F490" s="21">
        <v>78</v>
      </c>
      <c r="G490" s="21">
        <v>70</v>
      </c>
      <c r="H490" s="21">
        <v>71</v>
      </c>
      <c r="I490" s="21">
        <v>80</v>
      </c>
      <c r="J490" s="21">
        <v>74</v>
      </c>
      <c r="K490" s="23">
        <v>94</v>
      </c>
    </row>
    <row r="491" spans="1:12" ht="22.7" customHeight="1" x14ac:dyDescent="0.2">
      <c r="C491" s="1" t="s">
        <v>323</v>
      </c>
      <c r="D491" s="20">
        <f t="shared" si="92"/>
        <v>14</v>
      </c>
      <c r="E491" s="21">
        <v>5</v>
      </c>
      <c r="F491" s="21">
        <v>1</v>
      </c>
      <c r="G491" s="21">
        <v>2</v>
      </c>
      <c r="H491" s="21">
        <v>1</v>
      </c>
      <c r="I491" s="21">
        <v>1</v>
      </c>
      <c r="J491" s="21">
        <v>1</v>
      </c>
      <c r="K491" s="23">
        <v>3</v>
      </c>
    </row>
    <row r="492" spans="1:12" ht="22.7" customHeight="1" x14ac:dyDescent="0.2">
      <c r="C492" s="1" t="s">
        <v>324</v>
      </c>
      <c r="D492" s="20">
        <f t="shared" si="92"/>
        <v>1833</v>
      </c>
      <c r="E492" s="21">
        <v>169</v>
      </c>
      <c r="F492" s="21">
        <v>266</v>
      </c>
      <c r="G492" s="21">
        <v>264</v>
      </c>
      <c r="H492" s="21">
        <v>273</v>
      </c>
      <c r="I492" s="21">
        <v>273</v>
      </c>
      <c r="J492" s="21">
        <v>282</v>
      </c>
      <c r="K492" s="23">
        <v>306</v>
      </c>
    </row>
    <row r="493" spans="1:12" ht="22.7" customHeight="1" x14ac:dyDescent="0.2">
      <c r="A493" s="16"/>
      <c r="B493" s="16"/>
      <c r="C493" s="1" t="s">
        <v>325</v>
      </c>
      <c r="D493" s="20">
        <f t="shared" si="92"/>
        <v>467</v>
      </c>
      <c r="E493" s="21">
        <v>65</v>
      </c>
      <c r="F493" s="21">
        <v>78</v>
      </c>
      <c r="G493" s="21">
        <v>65</v>
      </c>
      <c r="H493" s="21">
        <v>61</v>
      </c>
      <c r="I493" s="7">
        <v>62</v>
      </c>
      <c r="J493" s="7">
        <v>67</v>
      </c>
      <c r="K493" s="8">
        <v>69</v>
      </c>
    </row>
    <row r="494" spans="1:12" ht="22.7" customHeight="1" x14ac:dyDescent="0.2">
      <c r="A494" s="16"/>
      <c r="B494" s="16"/>
      <c r="C494" s="1" t="s">
        <v>326</v>
      </c>
      <c r="D494" s="20">
        <f t="shared" si="92"/>
        <v>1262</v>
      </c>
      <c r="E494" s="21">
        <v>162</v>
      </c>
      <c r="F494" s="21">
        <v>183</v>
      </c>
      <c r="G494" s="21">
        <v>201</v>
      </c>
      <c r="H494" s="21">
        <v>171</v>
      </c>
      <c r="I494" s="7">
        <v>164</v>
      </c>
      <c r="J494" s="7">
        <v>191</v>
      </c>
      <c r="K494" s="8">
        <v>190</v>
      </c>
    </row>
    <row r="495" spans="1:12" ht="22.7" customHeight="1" x14ac:dyDescent="0.2">
      <c r="C495" s="1" t="s">
        <v>327</v>
      </c>
      <c r="D495" s="20">
        <f t="shared" si="92"/>
        <v>711</v>
      </c>
      <c r="E495" s="21">
        <v>84</v>
      </c>
      <c r="F495" s="21">
        <v>95</v>
      </c>
      <c r="G495" s="21">
        <v>103</v>
      </c>
      <c r="H495" s="21">
        <v>104</v>
      </c>
      <c r="I495" s="30">
        <v>103</v>
      </c>
      <c r="J495" s="30">
        <v>103</v>
      </c>
      <c r="K495" s="15">
        <v>119</v>
      </c>
    </row>
    <row r="496" spans="1:12" ht="22.7" customHeight="1" x14ac:dyDescent="0.2">
      <c r="C496" s="1" t="s">
        <v>536</v>
      </c>
      <c r="D496" s="20">
        <f>SUM(E496:K496)</f>
        <v>592</v>
      </c>
      <c r="E496" s="21">
        <v>53</v>
      </c>
      <c r="F496" s="21">
        <v>82</v>
      </c>
      <c r="G496" s="21">
        <v>104</v>
      </c>
      <c r="H496" s="21">
        <v>82</v>
      </c>
      <c r="I496" s="30">
        <v>70</v>
      </c>
      <c r="J496" s="30">
        <v>101</v>
      </c>
      <c r="K496" s="15">
        <v>100</v>
      </c>
    </row>
    <row r="497" spans="1:12" ht="22.7" customHeight="1" x14ac:dyDescent="0.25">
      <c r="B497" s="17" t="s">
        <v>328</v>
      </c>
      <c r="C497" s="29"/>
      <c r="D497" s="11">
        <f>SUM(E497:K497)</f>
        <v>5509</v>
      </c>
      <c r="E497" s="18">
        <f t="shared" ref="E497:K497" si="93">SUM(E498:E506)</f>
        <v>474</v>
      </c>
      <c r="F497" s="18">
        <f t="shared" si="93"/>
        <v>797</v>
      </c>
      <c r="G497" s="18">
        <f t="shared" si="93"/>
        <v>862</v>
      </c>
      <c r="H497" s="18">
        <f t="shared" si="93"/>
        <v>886</v>
      </c>
      <c r="I497" s="18">
        <f t="shared" si="93"/>
        <v>787</v>
      </c>
      <c r="J497" s="18">
        <f t="shared" si="93"/>
        <v>867</v>
      </c>
      <c r="K497" s="17">
        <f t="shared" si="93"/>
        <v>836</v>
      </c>
    </row>
    <row r="498" spans="1:12" ht="22.7" customHeight="1" x14ac:dyDescent="0.2">
      <c r="C498" s="1" t="s">
        <v>329</v>
      </c>
      <c r="D498" s="20">
        <f>SUM(E498:K498)</f>
        <v>374</v>
      </c>
      <c r="E498" s="21">
        <v>37</v>
      </c>
      <c r="F498" s="21">
        <v>48</v>
      </c>
      <c r="G498" s="21">
        <v>61</v>
      </c>
      <c r="H498" s="21">
        <v>59</v>
      </c>
      <c r="I498" s="21">
        <v>60</v>
      </c>
      <c r="J498" s="21">
        <v>41</v>
      </c>
      <c r="K498" s="23">
        <v>68</v>
      </c>
    </row>
    <row r="499" spans="1:12" ht="22.7" customHeight="1" x14ac:dyDescent="0.2">
      <c r="C499" s="1" t="s">
        <v>330</v>
      </c>
      <c r="D499" s="20">
        <f>SUM(E499:K499)</f>
        <v>715</v>
      </c>
      <c r="E499" s="21">
        <v>74</v>
      </c>
      <c r="F499" s="21">
        <v>104</v>
      </c>
      <c r="G499" s="21">
        <v>116</v>
      </c>
      <c r="H499" s="21">
        <v>97</v>
      </c>
      <c r="I499" s="21">
        <v>87</v>
      </c>
      <c r="J499" s="21">
        <v>118</v>
      </c>
      <c r="K499" s="23">
        <v>119</v>
      </c>
    </row>
    <row r="500" spans="1:12" ht="22.7" customHeight="1" x14ac:dyDescent="0.2">
      <c r="C500" s="1" t="s">
        <v>331</v>
      </c>
      <c r="D500" s="20">
        <f>SUM(E500:K500)</f>
        <v>674</v>
      </c>
      <c r="E500" s="21">
        <v>52</v>
      </c>
      <c r="F500" s="21">
        <v>106</v>
      </c>
      <c r="G500" s="21">
        <v>108</v>
      </c>
      <c r="H500" s="21">
        <v>135</v>
      </c>
      <c r="I500" s="21">
        <v>99</v>
      </c>
      <c r="J500" s="21">
        <v>86</v>
      </c>
      <c r="K500" s="23">
        <v>88</v>
      </c>
    </row>
    <row r="501" spans="1:12" ht="22.7" customHeight="1" x14ac:dyDescent="0.2">
      <c r="C501" s="1" t="s">
        <v>332</v>
      </c>
      <c r="D501" s="20">
        <f t="shared" ref="D501:D506" si="94">SUM(E501:K501)</f>
        <v>206</v>
      </c>
      <c r="E501" s="21">
        <v>15</v>
      </c>
      <c r="F501" s="21">
        <v>33</v>
      </c>
      <c r="G501" s="21">
        <v>30</v>
      </c>
      <c r="H501" s="21">
        <v>31</v>
      </c>
      <c r="I501" s="21">
        <v>25</v>
      </c>
      <c r="J501" s="21">
        <v>46</v>
      </c>
      <c r="K501" s="23">
        <v>26</v>
      </c>
    </row>
    <row r="502" spans="1:12" ht="22.7" customHeight="1" x14ac:dyDescent="0.2">
      <c r="C502" s="1" t="s">
        <v>333</v>
      </c>
      <c r="D502" s="20">
        <f t="shared" si="94"/>
        <v>712</v>
      </c>
      <c r="E502" s="21">
        <v>51</v>
      </c>
      <c r="F502" s="21">
        <v>101</v>
      </c>
      <c r="G502" s="21">
        <v>114</v>
      </c>
      <c r="H502" s="21">
        <v>116</v>
      </c>
      <c r="I502" s="21">
        <v>114</v>
      </c>
      <c r="J502" s="21">
        <v>113</v>
      </c>
      <c r="K502" s="23">
        <v>103</v>
      </c>
    </row>
    <row r="503" spans="1:12" ht="22.7" customHeight="1" x14ac:dyDescent="0.2">
      <c r="C503" s="1" t="s">
        <v>334</v>
      </c>
      <c r="D503" s="20">
        <f t="shared" si="94"/>
        <v>111</v>
      </c>
      <c r="E503" s="21">
        <v>10</v>
      </c>
      <c r="F503" s="21">
        <v>14</v>
      </c>
      <c r="G503" s="21">
        <v>17</v>
      </c>
      <c r="H503" s="21">
        <v>18</v>
      </c>
      <c r="I503" s="7">
        <v>16</v>
      </c>
      <c r="J503" s="7">
        <v>21</v>
      </c>
      <c r="K503" s="8">
        <v>15</v>
      </c>
    </row>
    <row r="504" spans="1:12" ht="22.7" customHeight="1" x14ac:dyDescent="0.2">
      <c r="C504" s="1" t="s">
        <v>335</v>
      </c>
      <c r="D504" s="20">
        <f t="shared" si="94"/>
        <v>364</v>
      </c>
      <c r="E504" s="21">
        <v>43</v>
      </c>
      <c r="F504" s="21">
        <v>58</v>
      </c>
      <c r="G504" s="21">
        <v>46</v>
      </c>
      <c r="H504" s="21">
        <v>67</v>
      </c>
      <c r="I504" s="35">
        <v>39</v>
      </c>
      <c r="J504" s="35">
        <v>50</v>
      </c>
      <c r="K504" s="1">
        <v>61</v>
      </c>
    </row>
    <row r="505" spans="1:12" ht="22.7" customHeight="1" x14ac:dyDescent="0.2">
      <c r="C505" s="1" t="s">
        <v>336</v>
      </c>
      <c r="D505" s="20">
        <f t="shared" si="94"/>
        <v>1330</v>
      </c>
      <c r="E505" s="21">
        <v>108</v>
      </c>
      <c r="F505" s="21">
        <v>163</v>
      </c>
      <c r="G505" s="21">
        <v>216</v>
      </c>
      <c r="H505" s="21">
        <v>196</v>
      </c>
      <c r="I505" s="30">
        <v>204</v>
      </c>
      <c r="J505" s="30">
        <v>235</v>
      </c>
      <c r="K505" s="15">
        <v>208</v>
      </c>
    </row>
    <row r="506" spans="1:12" ht="22.7" customHeight="1" x14ac:dyDescent="0.2">
      <c r="C506" s="1" t="s">
        <v>337</v>
      </c>
      <c r="D506" s="20">
        <f t="shared" si="94"/>
        <v>1023</v>
      </c>
      <c r="E506" s="21">
        <v>84</v>
      </c>
      <c r="F506" s="21">
        <v>170</v>
      </c>
      <c r="G506" s="21">
        <v>154</v>
      </c>
      <c r="H506" s="21">
        <v>167</v>
      </c>
      <c r="I506" s="30">
        <v>143</v>
      </c>
      <c r="J506" s="30">
        <v>157</v>
      </c>
      <c r="K506" s="15">
        <v>148</v>
      </c>
    </row>
    <row r="507" spans="1:12" s="29" customFormat="1" ht="22.7" customHeight="1" x14ac:dyDescent="0.25">
      <c r="A507" s="17" t="s">
        <v>338</v>
      </c>
      <c r="B507" s="31"/>
      <c r="C507" s="31"/>
      <c r="D507" s="11">
        <f t="shared" ref="D507:K507" si="95">SUM(D508+D517+D539+D551+D577)</f>
        <v>7571</v>
      </c>
      <c r="E507" s="11">
        <f t="shared" si="95"/>
        <v>1180</v>
      </c>
      <c r="F507" s="11">
        <f t="shared" si="95"/>
        <v>1162</v>
      </c>
      <c r="G507" s="11">
        <f t="shared" si="95"/>
        <v>971</v>
      </c>
      <c r="H507" s="11">
        <f t="shared" si="95"/>
        <v>958</v>
      </c>
      <c r="I507" s="11">
        <f t="shared" si="95"/>
        <v>884</v>
      </c>
      <c r="J507" s="11">
        <f t="shared" si="95"/>
        <v>1187</v>
      </c>
      <c r="K507" s="19">
        <f t="shared" si="95"/>
        <v>1229</v>
      </c>
      <c r="L507" s="28"/>
    </row>
    <row r="508" spans="1:12" ht="22.7" customHeight="1" x14ac:dyDescent="0.25">
      <c r="A508" s="29"/>
      <c r="B508" s="32" t="s">
        <v>339</v>
      </c>
      <c r="C508" s="31"/>
      <c r="D508" s="11">
        <f>SUM(E508:K508)</f>
        <v>3910</v>
      </c>
      <c r="E508" s="11">
        <f t="shared" ref="E508:K508" si="96">SUM(E509:E516)</f>
        <v>504</v>
      </c>
      <c r="F508" s="38">
        <f t="shared" si="96"/>
        <v>567</v>
      </c>
      <c r="G508" s="38">
        <f t="shared" si="96"/>
        <v>537</v>
      </c>
      <c r="H508" s="38">
        <f t="shared" si="96"/>
        <v>540</v>
      </c>
      <c r="I508" s="38">
        <f t="shared" si="96"/>
        <v>489</v>
      </c>
      <c r="J508" s="38">
        <f t="shared" si="96"/>
        <v>659</v>
      </c>
      <c r="K508" s="19">
        <f t="shared" si="96"/>
        <v>614</v>
      </c>
    </row>
    <row r="509" spans="1:12" ht="22.7" customHeight="1" x14ac:dyDescent="0.2">
      <c r="C509" s="1" t="s">
        <v>340</v>
      </c>
      <c r="D509" s="20">
        <f t="shared" ref="D509:D516" si="97">SUM(E509:K509)</f>
        <v>1398</v>
      </c>
      <c r="E509" s="21">
        <v>158</v>
      </c>
      <c r="F509" s="21">
        <v>195</v>
      </c>
      <c r="G509" s="21">
        <v>196</v>
      </c>
      <c r="H509" s="21">
        <v>200</v>
      </c>
      <c r="I509" s="21">
        <v>177</v>
      </c>
      <c r="J509" s="21">
        <v>267</v>
      </c>
      <c r="K509" s="23">
        <v>205</v>
      </c>
    </row>
    <row r="510" spans="1:12" ht="22.7" customHeight="1" x14ac:dyDescent="0.2">
      <c r="C510" s="1" t="s">
        <v>341</v>
      </c>
      <c r="D510" s="20">
        <f t="shared" si="97"/>
        <v>482</v>
      </c>
      <c r="E510" s="21">
        <v>71</v>
      </c>
      <c r="F510" s="21">
        <v>72</v>
      </c>
      <c r="G510" s="21">
        <v>75</v>
      </c>
      <c r="H510" s="21">
        <v>59</v>
      </c>
      <c r="I510" s="21">
        <v>48</v>
      </c>
      <c r="J510" s="21">
        <v>75</v>
      </c>
      <c r="K510" s="23">
        <v>82</v>
      </c>
    </row>
    <row r="511" spans="1:12" ht="22.7" customHeight="1" x14ac:dyDescent="0.2">
      <c r="C511" s="1" t="s">
        <v>342</v>
      </c>
      <c r="D511" s="20">
        <f t="shared" si="97"/>
        <v>39</v>
      </c>
      <c r="E511" s="21">
        <v>7</v>
      </c>
      <c r="F511" s="21">
        <v>5</v>
      </c>
      <c r="G511" s="21">
        <v>4</v>
      </c>
      <c r="H511" s="21">
        <v>5</v>
      </c>
      <c r="I511" s="21">
        <v>5</v>
      </c>
      <c r="J511" s="21">
        <v>4</v>
      </c>
      <c r="K511" s="23">
        <v>9</v>
      </c>
    </row>
    <row r="512" spans="1:12" ht="22.7" customHeight="1" x14ac:dyDescent="0.2">
      <c r="C512" s="1" t="s">
        <v>178</v>
      </c>
      <c r="D512" s="20">
        <f t="shared" si="97"/>
        <v>4</v>
      </c>
      <c r="E512" s="22">
        <v>1</v>
      </c>
      <c r="F512" s="22">
        <v>1</v>
      </c>
      <c r="G512" s="21">
        <v>1</v>
      </c>
      <c r="H512" s="22" t="s">
        <v>514</v>
      </c>
      <c r="I512" s="22">
        <v>1</v>
      </c>
      <c r="J512" s="22" t="s">
        <v>514</v>
      </c>
      <c r="K512" s="25" t="s">
        <v>514</v>
      </c>
    </row>
    <row r="513" spans="1:12" ht="22.7" customHeight="1" x14ac:dyDescent="0.2">
      <c r="C513" s="1" t="s">
        <v>343</v>
      </c>
      <c r="D513" s="20">
        <f t="shared" si="97"/>
        <v>331</v>
      </c>
      <c r="E513" s="21">
        <v>27</v>
      </c>
      <c r="F513" s="21">
        <v>61</v>
      </c>
      <c r="G513" s="21">
        <v>36</v>
      </c>
      <c r="H513" s="21">
        <v>51</v>
      </c>
      <c r="I513" s="21">
        <v>56</v>
      </c>
      <c r="J513" s="21">
        <v>60</v>
      </c>
      <c r="K513" s="23">
        <v>40</v>
      </c>
    </row>
    <row r="514" spans="1:12" ht="22.7" customHeight="1" x14ac:dyDescent="0.2">
      <c r="C514" s="1" t="s">
        <v>344</v>
      </c>
      <c r="D514" s="20">
        <f t="shared" si="97"/>
        <v>1011</v>
      </c>
      <c r="E514" s="21">
        <v>162</v>
      </c>
      <c r="F514" s="21">
        <v>134</v>
      </c>
      <c r="G514" s="21">
        <v>129</v>
      </c>
      <c r="H514" s="21">
        <v>143</v>
      </c>
      <c r="I514" s="7">
        <v>114</v>
      </c>
      <c r="J514" s="7">
        <v>164</v>
      </c>
      <c r="K514" s="8">
        <v>165</v>
      </c>
    </row>
    <row r="515" spans="1:12" ht="22.7" customHeight="1" x14ac:dyDescent="0.2">
      <c r="C515" s="1" t="s">
        <v>345</v>
      </c>
      <c r="D515" s="20">
        <f t="shared" si="97"/>
        <v>252</v>
      </c>
      <c r="E515" s="21">
        <v>32</v>
      </c>
      <c r="F515" s="21">
        <v>38</v>
      </c>
      <c r="G515" s="21">
        <v>39</v>
      </c>
      <c r="H515" s="21">
        <v>29</v>
      </c>
      <c r="I515" s="35">
        <v>36</v>
      </c>
      <c r="J515" s="35">
        <v>35</v>
      </c>
      <c r="K515" s="1">
        <v>43</v>
      </c>
    </row>
    <row r="516" spans="1:12" ht="22.7" customHeight="1" x14ac:dyDescent="0.2">
      <c r="C516" s="1" t="s">
        <v>346</v>
      </c>
      <c r="D516" s="20">
        <f t="shared" si="97"/>
        <v>393</v>
      </c>
      <c r="E516" s="21">
        <v>46</v>
      </c>
      <c r="F516" s="21">
        <v>61</v>
      </c>
      <c r="G516" s="21">
        <v>57</v>
      </c>
      <c r="H516" s="21">
        <v>53</v>
      </c>
      <c r="I516" s="30">
        <v>52</v>
      </c>
      <c r="J516" s="30">
        <v>54</v>
      </c>
      <c r="K516" s="15">
        <v>70</v>
      </c>
    </row>
    <row r="517" spans="1:12" ht="22.7" customHeight="1" x14ac:dyDescent="0.25">
      <c r="A517" s="29"/>
      <c r="B517" s="32" t="s">
        <v>347</v>
      </c>
      <c r="C517" s="31"/>
      <c r="D517" s="11">
        <f t="shared" ref="D517:D533" si="98">SUM(E517:K517)</f>
        <v>405</v>
      </c>
      <c r="E517" s="11">
        <f t="shared" ref="E517:K517" si="99">SUM(E518:E538)</f>
        <v>92</v>
      </c>
      <c r="F517" s="38">
        <f t="shared" si="99"/>
        <v>70</v>
      </c>
      <c r="G517" s="38">
        <f t="shared" si="99"/>
        <v>39</v>
      </c>
      <c r="H517" s="38">
        <f t="shared" si="99"/>
        <v>38</v>
      </c>
      <c r="I517" s="38">
        <f t="shared" si="99"/>
        <v>36</v>
      </c>
      <c r="J517" s="38">
        <f t="shared" si="99"/>
        <v>55</v>
      </c>
      <c r="K517" s="19">
        <f t="shared" si="99"/>
        <v>75</v>
      </c>
    </row>
    <row r="518" spans="1:12" ht="22.7" customHeight="1" x14ac:dyDescent="0.2">
      <c r="C518" s="1" t="s">
        <v>348</v>
      </c>
      <c r="D518" s="20">
        <f t="shared" si="98"/>
        <v>161</v>
      </c>
      <c r="E518" s="21">
        <v>33</v>
      </c>
      <c r="F518" s="21">
        <v>33</v>
      </c>
      <c r="G518" s="21">
        <v>6</v>
      </c>
      <c r="H518" s="21">
        <v>13</v>
      </c>
      <c r="I518" s="21">
        <v>15</v>
      </c>
      <c r="J518" s="21">
        <v>29</v>
      </c>
      <c r="K518" s="23">
        <v>32</v>
      </c>
    </row>
    <row r="519" spans="1:12" ht="22.7" customHeight="1" x14ac:dyDescent="0.25">
      <c r="A519" s="58" t="s">
        <v>513</v>
      </c>
      <c r="B519" s="58"/>
      <c r="C519" s="58"/>
      <c r="D519" s="58"/>
      <c r="E519" s="58"/>
      <c r="F519" s="58"/>
      <c r="G519" s="58"/>
      <c r="H519" s="58"/>
      <c r="I519" s="58"/>
      <c r="J519" s="58"/>
      <c r="K519" s="58"/>
    </row>
    <row r="520" spans="1:12" ht="22.7" customHeight="1" x14ac:dyDescent="0.25">
      <c r="A520" s="58" t="s">
        <v>462</v>
      </c>
      <c r="B520" s="58"/>
      <c r="C520" s="58"/>
      <c r="D520" s="58"/>
      <c r="E520" s="58"/>
      <c r="F520" s="58"/>
      <c r="G520" s="58"/>
      <c r="H520" s="58"/>
      <c r="I520" s="58"/>
      <c r="J520" s="58"/>
      <c r="K520" s="58"/>
    </row>
    <row r="521" spans="1:12" ht="22.7" customHeight="1" x14ac:dyDescent="0.2">
      <c r="C521" s="3"/>
      <c r="D521" s="3"/>
      <c r="E521" s="3"/>
      <c r="F521" s="3"/>
      <c r="G521" s="3"/>
      <c r="H521" s="3"/>
      <c r="I521" s="3"/>
      <c r="J521" s="3"/>
      <c r="K521" s="3"/>
    </row>
    <row r="522" spans="1:12" s="5" customFormat="1" ht="32.25" customHeight="1" x14ac:dyDescent="0.2">
      <c r="A522" s="63" t="s">
        <v>0</v>
      </c>
      <c r="B522" s="63"/>
      <c r="C522" s="64"/>
      <c r="D522" s="69" t="s">
        <v>1</v>
      </c>
      <c r="E522" s="70"/>
      <c r="F522" s="70"/>
      <c r="G522" s="70"/>
      <c r="H522" s="70"/>
      <c r="I522" s="70"/>
      <c r="J522" s="70"/>
      <c r="K522" s="70"/>
      <c r="L522" s="4"/>
    </row>
    <row r="523" spans="1:12" s="5" customFormat="1" ht="32.25" customHeight="1" x14ac:dyDescent="0.2">
      <c r="A523" s="65"/>
      <c r="B523" s="65"/>
      <c r="C523" s="66"/>
      <c r="D523" s="71" t="s">
        <v>2</v>
      </c>
      <c r="E523" s="61" t="s">
        <v>3</v>
      </c>
      <c r="F523" s="70"/>
      <c r="G523" s="70"/>
      <c r="H523" s="70"/>
      <c r="I523" s="70"/>
      <c r="J523" s="70"/>
      <c r="K523" s="70"/>
      <c r="L523" s="4"/>
    </row>
    <row r="524" spans="1:12" s="5" customFormat="1" ht="22.7" customHeight="1" x14ac:dyDescent="0.2">
      <c r="A524" s="65"/>
      <c r="B524" s="65"/>
      <c r="C524" s="66"/>
      <c r="D524" s="72"/>
      <c r="E524" s="59" t="s">
        <v>4</v>
      </c>
      <c r="F524" s="59" t="s">
        <v>5</v>
      </c>
      <c r="G524" s="59" t="s">
        <v>6</v>
      </c>
      <c r="H524" s="59" t="s">
        <v>7</v>
      </c>
      <c r="I524" s="59" t="s">
        <v>8</v>
      </c>
      <c r="J524" s="59" t="s">
        <v>9</v>
      </c>
      <c r="K524" s="61" t="s">
        <v>10</v>
      </c>
      <c r="L524" s="4"/>
    </row>
    <row r="525" spans="1:12" s="5" customFormat="1" ht="22.7" customHeight="1" x14ac:dyDescent="0.2">
      <c r="A525" s="67"/>
      <c r="B525" s="67"/>
      <c r="C525" s="68"/>
      <c r="D525" s="73"/>
      <c r="E525" s="60"/>
      <c r="F525" s="60"/>
      <c r="G525" s="60"/>
      <c r="H525" s="60"/>
      <c r="I525" s="60"/>
      <c r="J525" s="60"/>
      <c r="K525" s="62"/>
      <c r="L525" s="4"/>
    </row>
    <row r="526" spans="1:12" ht="33" customHeight="1" x14ac:dyDescent="0.25">
      <c r="B526" s="31" t="s">
        <v>521</v>
      </c>
      <c r="C526" s="6"/>
      <c r="D526" s="7"/>
      <c r="E526" s="7"/>
      <c r="F526" s="7"/>
      <c r="G526" s="7"/>
      <c r="H526" s="7"/>
      <c r="I526" s="7"/>
      <c r="J526" s="7"/>
      <c r="K526" s="8"/>
    </row>
    <row r="527" spans="1:12" ht="23.25" customHeight="1" x14ac:dyDescent="0.2">
      <c r="C527" s="1" t="s">
        <v>350</v>
      </c>
      <c r="D527" s="20">
        <f>SUM(E527:K527)</f>
        <v>89</v>
      </c>
      <c r="E527" s="21">
        <v>22</v>
      </c>
      <c r="F527" s="21">
        <v>17</v>
      </c>
      <c r="G527" s="21">
        <v>7</v>
      </c>
      <c r="H527" s="21">
        <v>9</v>
      </c>
      <c r="I527" s="21">
        <v>7</v>
      </c>
      <c r="J527" s="21">
        <v>10</v>
      </c>
      <c r="K527" s="23">
        <v>17</v>
      </c>
    </row>
    <row r="528" spans="1:12" ht="23.25" customHeight="1" x14ac:dyDescent="0.2">
      <c r="C528" s="1" t="s">
        <v>349</v>
      </c>
      <c r="D528" s="20">
        <f t="shared" si="98"/>
        <v>4</v>
      </c>
      <c r="E528" s="22" t="s">
        <v>514</v>
      </c>
      <c r="F528" s="21">
        <v>2</v>
      </c>
      <c r="G528" s="22">
        <v>1</v>
      </c>
      <c r="H528" s="22" t="s">
        <v>514</v>
      </c>
      <c r="I528" s="22">
        <v>1</v>
      </c>
      <c r="J528" s="22" t="s">
        <v>514</v>
      </c>
      <c r="K528" s="25" t="s">
        <v>514</v>
      </c>
    </row>
    <row r="529" spans="1:12" ht="23.25" customHeight="1" x14ac:dyDescent="0.2">
      <c r="C529" s="1" t="s">
        <v>351</v>
      </c>
      <c r="D529" s="20">
        <f t="shared" si="98"/>
        <v>2</v>
      </c>
      <c r="E529" s="21">
        <v>1</v>
      </c>
      <c r="F529" s="22" t="s">
        <v>514</v>
      </c>
      <c r="G529" s="21">
        <v>1</v>
      </c>
      <c r="H529" s="22" t="s">
        <v>514</v>
      </c>
      <c r="I529" s="22" t="s">
        <v>514</v>
      </c>
      <c r="J529" s="22" t="s">
        <v>514</v>
      </c>
      <c r="K529" s="25" t="s">
        <v>514</v>
      </c>
    </row>
    <row r="530" spans="1:12" ht="23.25" customHeight="1" x14ac:dyDescent="0.2">
      <c r="C530" s="1" t="s">
        <v>352</v>
      </c>
      <c r="D530" s="20">
        <f t="shared" si="98"/>
        <v>2</v>
      </c>
      <c r="E530" s="22" t="s">
        <v>514</v>
      </c>
      <c r="F530" s="22">
        <v>1</v>
      </c>
      <c r="G530" s="22" t="s">
        <v>514</v>
      </c>
      <c r="H530" s="22" t="s">
        <v>514</v>
      </c>
      <c r="I530" s="22" t="s">
        <v>514</v>
      </c>
      <c r="J530" s="22" t="s">
        <v>514</v>
      </c>
      <c r="K530" s="25">
        <v>1</v>
      </c>
    </row>
    <row r="531" spans="1:12" ht="23.25" customHeight="1" x14ac:dyDescent="0.2">
      <c r="C531" s="1" t="s">
        <v>353</v>
      </c>
      <c r="D531" s="20">
        <f t="shared" si="98"/>
        <v>9</v>
      </c>
      <c r="E531" s="21">
        <v>2</v>
      </c>
      <c r="F531" s="22">
        <v>2</v>
      </c>
      <c r="G531" s="22">
        <v>1</v>
      </c>
      <c r="H531" s="22">
        <v>2</v>
      </c>
      <c r="I531" s="22" t="s">
        <v>514</v>
      </c>
      <c r="J531" s="7">
        <v>1</v>
      </c>
      <c r="K531" s="8">
        <v>1</v>
      </c>
    </row>
    <row r="532" spans="1:12" ht="23.25" customHeight="1" x14ac:dyDescent="0.2">
      <c r="C532" s="1" t="s">
        <v>299</v>
      </c>
      <c r="D532" s="20">
        <f t="shared" si="98"/>
        <v>7</v>
      </c>
      <c r="E532" s="21">
        <v>1</v>
      </c>
      <c r="F532" s="21">
        <v>1</v>
      </c>
      <c r="G532" s="22">
        <v>1</v>
      </c>
      <c r="H532" s="22">
        <v>1</v>
      </c>
      <c r="I532" s="22" t="s">
        <v>514</v>
      </c>
      <c r="J532" s="22">
        <v>1</v>
      </c>
      <c r="K532" s="25">
        <v>2</v>
      </c>
    </row>
    <row r="533" spans="1:12" ht="23.25" customHeight="1" x14ac:dyDescent="0.2">
      <c r="C533" s="1" t="s">
        <v>354</v>
      </c>
      <c r="D533" s="20">
        <f t="shared" si="98"/>
        <v>12</v>
      </c>
      <c r="E533" s="22" t="s">
        <v>514</v>
      </c>
      <c r="F533" s="21">
        <v>2</v>
      </c>
      <c r="G533" s="21">
        <v>2</v>
      </c>
      <c r="H533" s="22">
        <v>1</v>
      </c>
      <c r="I533" s="22">
        <v>4</v>
      </c>
      <c r="J533" s="22">
        <v>2</v>
      </c>
      <c r="K533" s="25">
        <v>1</v>
      </c>
    </row>
    <row r="534" spans="1:12" ht="22.7" customHeight="1" x14ac:dyDescent="0.2">
      <c r="C534" s="1" t="s">
        <v>355</v>
      </c>
      <c r="D534" s="20">
        <f>SUM(E534:K534)</f>
        <v>8</v>
      </c>
      <c r="E534" s="21">
        <v>4</v>
      </c>
      <c r="F534" s="21">
        <v>1</v>
      </c>
      <c r="G534" s="22" t="s">
        <v>514</v>
      </c>
      <c r="H534" s="22" t="s">
        <v>514</v>
      </c>
      <c r="I534" s="22" t="s">
        <v>514</v>
      </c>
      <c r="J534" s="22" t="s">
        <v>514</v>
      </c>
      <c r="K534" s="15">
        <v>3</v>
      </c>
    </row>
    <row r="535" spans="1:12" ht="22.7" customHeight="1" x14ac:dyDescent="0.2">
      <c r="C535" s="1" t="s">
        <v>356</v>
      </c>
      <c r="D535" s="20">
        <f>SUM(E535:K535)</f>
        <v>11</v>
      </c>
      <c r="E535" s="21">
        <v>5</v>
      </c>
      <c r="F535" s="22" t="s">
        <v>514</v>
      </c>
      <c r="G535" s="21">
        <v>2</v>
      </c>
      <c r="H535" s="21">
        <v>1</v>
      </c>
      <c r="I535" s="21">
        <v>1</v>
      </c>
      <c r="J535" s="21">
        <v>2</v>
      </c>
      <c r="K535" s="25" t="s">
        <v>514</v>
      </c>
    </row>
    <row r="536" spans="1:12" ht="22.7" customHeight="1" x14ac:dyDescent="0.2">
      <c r="C536" s="1" t="s">
        <v>357</v>
      </c>
      <c r="D536" s="20">
        <f t="shared" ref="D536:D542" si="100">SUM(E536:K536)</f>
        <v>63</v>
      </c>
      <c r="E536" s="21">
        <v>16</v>
      </c>
      <c r="F536" s="21">
        <v>8</v>
      </c>
      <c r="G536" s="21">
        <v>10</v>
      </c>
      <c r="H536" s="21">
        <v>6</v>
      </c>
      <c r="I536" s="21">
        <v>5</v>
      </c>
      <c r="J536" s="21">
        <v>7</v>
      </c>
      <c r="K536" s="23">
        <v>11</v>
      </c>
    </row>
    <row r="537" spans="1:12" ht="22.7" customHeight="1" x14ac:dyDescent="0.2">
      <c r="C537" s="1" t="s">
        <v>358</v>
      </c>
      <c r="D537" s="20">
        <f t="shared" si="100"/>
        <v>36</v>
      </c>
      <c r="E537" s="21">
        <v>8</v>
      </c>
      <c r="F537" s="21">
        <v>3</v>
      </c>
      <c r="G537" s="21">
        <v>7</v>
      </c>
      <c r="H537" s="21">
        <v>5</v>
      </c>
      <c r="I537" s="7">
        <v>3</v>
      </c>
      <c r="J537" s="7">
        <v>3</v>
      </c>
      <c r="K537" s="8">
        <v>7</v>
      </c>
    </row>
    <row r="538" spans="1:12" ht="22.7" customHeight="1" x14ac:dyDescent="0.2">
      <c r="C538" s="1" t="s">
        <v>90</v>
      </c>
      <c r="D538" s="20">
        <f t="shared" si="100"/>
        <v>1</v>
      </c>
      <c r="E538" s="22" t="s">
        <v>514</v>
      </c>
      <c r="F538" s="22" t="s">
        <v>514</v>
      </c>
      <c r="G538" s="21">
        <v>1</v>
      </c>
      <c r="H538" s="22" t="s">
        <v>514</v>
      </c>
      <c r="I538" s="22" t="s">
        <v>514</v>
      </c>
      <c r="J538" s="22" t="s">
        <v>514</v>
      </c>
      <c r="K538" s="25" t="s">
        <v>514</v>
      </c>
    </row>
    <row r="539" spans="1:12" s="16" customFormat="1" ht="22.7" customHeight="1" x14ac:dyDescent="0.25">
      <c r="A539" s="29"/>
      <c r="B539" s="32" t="s">
        <v>359</v>
      </c>
      <c r="C539" s="31"/>
      <c r="D539" s="11">
        <f t="shared" si="100"/>
        <v>316</v>
      </c>
      <c r="E539" s="11">
        <f t="shared" ref="E539:K539" si="101">SUM(E540:E550)</f>
        <v>73</v>
      </c>
      <c r="F539" s="38">
        <f t="shared" si="101"/>
        <v>54</v>
      </c>
      <c r="G539" s="38">
        <f t="shared" si="101"/>
        <v>31</v>
      </c>
      <c r="H539" s="38">
        <f t="shared" si="101"/>
        <v>31</v>
      </c>
      <c r="I539" s="38">
        <f t="shared" si="101"/>
        <v>26</v>
      </c>
      <c r="J539" s="38">
        <f t="shared" si="101"/>
        <v>46</v>
      </c>
      <c r="K539" s="19">
        <f t="shared" si="101"/>
        <v>55</v>
      </c>
      <c r="L539" s="15"/>
    </row>
    <row r="540" spans="1:12" ht="22.7" customHeight="1" x14ac:dyDescent="0.2">
      <c r="C540" s="1" t="s">
        <v>360</v>
      </c>
      <c r="D540" s="20">
        <f t="shared" si="100"/>
        <v>94</v>
      </c>
      <c r="E540" s="21">
        <v>16</v>
      </c>
      <c r="F540" s="21">
        <v>17</v>
      </c>
      <c r="G540" s="21">
        <v>8</v>
      </c>
      <c r="H540" s="21">
        <v>11</v>
      </c>
      <c r="I540" s="21">
        <v>10</v>
      </c>
      <c r="J540" s="21">
        <v>14</v>
      </c>
      <c r="K540" s="23">
        <v>18</v>
      </c>
    </row>
    <row r="541" spans="1:12" ht="22.7" customHeight="1" x14ac:dyDescent="0.2">
      <c r="C541" s="1" t="s">
        <v>361</v>
      </c>
      <c r="D541" s="20">
        <f t="shared" si="100"/>
        <v>54</v>
      </c>
      <c r="E541" s="21">
        <v>19</v>
      </c>
      <c r="F541" s="21">
        <v>5</v>
      </c>
      <c r="G541" s="21">
        <v>4</v>
      </c>
      <c r="H541" s="21">
        <v>6</v>
      </c>
      <c r="I541" s="21">
        <v>5</v>
      </c>
      <c r="J541" s="21">
        <v>6</v>
      </c>
      <c r="K541" s="23">
        <v>9</v>
      </c>
    </row>
    <row r="542" spans="1:12" ht="22.7" customHeight="1" x14ac:dyDescent="0.2">
      <c r="C542" s="1" t="s">
        <v>362</v>
      </c>
      <c r="D542" s="20">
        <f t="shared" si="100"/>
        <v>7</v>
      </c>
      <c r="E542" s="21">
        <v>1</v>
      </c>
      <c r="F542" s="22" t="s">
        <v>514</v>
      </c>
      <c r="G542" s="21">
        <v>2</v>
      </c>
      <c r="H542" s="22" t="s">
        <v>514</v>
      </c>
      <c r="I542" s="21">
        <v>1</v>
      </c>
      <c r="J542" s="21">
        <v>2</v>
      </c>
      <c r="K542" s="25">
        <v>1</v>
      </c>
    </row>
    <row r="543" spans="1:12" ht="22.7" customHeight="1" x14ac:dyDescent="0.2">
      <c r="C543" s="1" t="s">
        <v>40</v>
      </c>
      <c r="D543" s="20">
        <f>SUM(E543:K543)</f>
        <v>12</v>
      </c>
      <c r="E543" s="21">
        <v>2</v>
      </c>
      <c r="F543" s="21">
        <v>4</v>
      </c>
      <c r="G543" s="22" t="s">
        <v>514</v>
      </c>
      <c r="H543" s="21">
        <v>3</v>
      </c>
      <c r="I543" s="22" t="s">
        <v>514</v>
      </c>
      <c r="J543" s="21">
        <v>1</v>
      </c>
      <c r="K543" s="23">
        <v>2</v>
      </c>
    </row>
    <row r="544" spans="1:12" ht="22.7" customHeight="1" x14ac:dyDescent="0.2">
      <c r="C544" s="1" t="s">
        <v>364</v>
      </c>
      <c r="D544" s="20">
        <f>SUM(E544:K544)</f>
        <v>2</v>
      </c>
      <c r="E544" s="21">
        <v>1</v>
      </c>
      <c r="F544" s="22" t="s">
        <v>514</v>
      </c>
      <c r="G544" s="22">
        <v>1</v>
      </c>
      <c r="H544" s="22" t="s">
        <v>514</v>
      </c>
      <c r="I544" s="22" t="s">
        <v>514</v>
      </c>
      <c r="J544" s="22" t="s">
        <v>514</v>
      </c>
      <c r="K544" s="25" t="s">
        <v>514</v>
      </c>
    </row>
    <row r="545" spans="1:12" ht="22.7" customHeight="1" x14ac:dyDescent="0.2">
      <c r="C545" s="1" t="s">
        <v>365</v>
      </c>
      <c r="D545" s="20">
        <f t="shared" ref="D545:D576" si="102">SUM(E545:K545)</f>
        <v>5</v>
      </c>
      <c r="E545" s="21">
        <v>1</v>
      </c>
      <c r="F545" s="22">
        <v>1</v>
      </c>
      <c r="G545" s="22">
        <v>1</v>
      </c>
      <c r="H545" s="21">
        <v>1</v>
      </c>
      <c r="I545" s="22" t="s">
        <v>514</v>
      </c>
      <c r="J545" s="21">
        <v>1</v>
      </c>
      <c r="K545" s="25" t="s">
        <v>514</v>
      </c>
    </row>
    <row r="546" spans="1:12" ht="22.7" customHeight="1" x14ac:dyDescent="0.2">
      <c r="C546" s="1" t="s">
        <v>363</v>
      </c>
      <c r="D546" s="20">
        <f t="shared" si="102"/>
        <v>64</v>
      </c>
      <c r="E546" s="21">
        <v>13</v>
      </c>
      <c r="F546" s="22">
        <v>12</v>
      </c>
      <c r="G546" s="22">
        <v>5</v>
      </c>
      <c r="H546" s="21">
        <v>6</v>
      </c>
      <c r="I546" s="22">
        <v>4</v>
      </c>
      <c r="J546" s="21">
        <v>12</v>
      </c>
      <c r="K546" s="26">
        <v>12</v>
      </c>
    </row>
    <row r="547" spans="1:12" ht="22.7" customHeight="1" x14ac:dyDescent="0.2">
      <c r="C547" s="1" t="s">
        <v>366</v>
      </c>
      <c r="D547" s="20">
        <f t="shared" si="102"/>
        <v>32</v>
      </c>
      <c r="E547" s="21">
        <v>8</v>
      </c>
      <c r="F547" s="21">
        <v>7</v>
      </c>
      <c r="G547" s="21">
        <v>4</v>
      </c>
      <c r="H547" s="21">
        <v>2</v>
      </c>
      <c r="I547" s="7">
        <v>1</v>
      </c>
      <c r="J547" s="7">
        <v>6</v>
      </c>
      <c r="K547" s="8">
        <v>4</v>
      </c>
    </row>
    <row r="548" spans="1:12" ht="22.7" customHeight="1" x14ac:dyDescent="0.2">
      <c r="C548" s="1" t="s">
        <v>367</v>
      </c>
      <c r="D548" s="20">
        <f t="shared" si="102"/>
        <v>5</v>
      </c>
      <c r="E548" s="21">
        <v>1</v>
      </c>
      <c r="F548" s="22" t="s">
        <v>514</v>
      </c>
      <c r="G548" s="22" t="s">
        <v>514</v>
      </c>
      <c r="H548" s="22" t="s">
        <v>514</v>
      </c>
      <c r="I548" s="35">
        <v>1</v>
      </c>
      <c r="J548" s="22" t="s">
        <v>514</v>
      </c>
      <c r="K548" s="1">
        <v>3</v>
      </c>
    </row>
    <row r="549" spans="1:12" ht="22.7" customHeight="1" x14ac:dyDescent="0.2">
      <c r="C549" s="1" t="s">
        <v>368</v>
      </c>
      <c r="D549" s="20">
        <f t="shared" si="102"/>
        <v>35</v>
      </c>
      <c r="E549" s="21">
        <v>7</v>
      </c>
      <c r="F549" s="21">
        <v>8</v>
      </c>
      <c r="G549" s="21">
        <v>5</v>
      </c>
      <c r="H549" s="21">
        <v>2</v>
      </c>
      <c r="I549" s="30">
        <v>3</v>
      </c>
      <c r="J549" s="30">
        <v>4</v>
      </c>
      <c r="K549" s="15">
        <v>6</v>
      </c>
    </row>
    <row r="550" spans="1:12" ht="22.7" customHeight="1" x14ac:dyDescent="0.2">
      <c r="C550" s="1" t="s">
        <v>369</v>
      </c>
      <c r="D550" s="20">
        <f t="shared" si="102"/>
        <v>6</v>
      </c>
      <c r="E550" s="21">
        <v>4</v>
      </c>
      <c r="F550" s="22" t="s">
        <v>514</v>
      </c>
      <c r="G550" s="22">
        <v>1</v>
      </c>
      <c r="H550" s="22" t="s">
        <v>514</v>
      </c>
      <c r="I550" s="22">
        <v>1</v>
      </c>
      <c r="J550" s="22" t="s">
        <v>514</v>
      </c>
      <c r="K550" s="25" t="s">
        <v>514</v>
      </c>
    </row>
    <row r="551" spans="1:12" ht="22.7" customHeight="1" x14ac:dyDescent="0.25">
      <c r="A551" s="29"/>
      <c r="B551" s="32" t="s">
        <v>370</v>
      </c>
      <c r="C551" s="31"/>
      <c r="D551" s="11">
        <f t="shared" si="102"/>
        <v>2720</v>
      </c>
      <c r="E551" s="11">
        <f t="shared" ref="E551:K551" si="103">SUM(E552:E576)</f>
        <v>466</v>
      </c>
      <c r="F551" s="38">
        <f t="shared" si="103"/>
        <v>430</v>
      </c>
      <c r="G551" s="38">
        <f t="shared" si="103"/>
        <v>335</v>
      </c>
      <c r="H551" s="38">
        <f t="shared" si="103"/>
        <v>323</v>
      </c>
      <c r="I551" s="38">
        <f t="shared" si="103"/>
        <v>316</v>
      </c>
      <c r="J551" s="38">
        <f t="shared" si="103"/>
        <v>401</v>
      </c>
      <c r="K551" s="19">
        <f t="shared" si="103"/>
        <v>449</v>
      </c>
    </row>
    <row r="552" spans="1:12" ht="22.7" customHeight="1" x14ac:dyDescent="0.2">
      <c r="C552" s="1" t="s">
        <v>371</v>
      </c>
      <c r="D552" s="20">
        <f t="shared" si="102"/>
        <v>652</v>
      </c>
      <c r="E552" s="21">
        <v>97</v>
      </c>
      <c r="F552" s="21">
        <v>106</v>
      </c>
      <c r="G552" s="21">
        <v>78</v>
      </c>
      <c r="H552" s="21">
        <v>77</v>
      </c>
      <c r="I552" s="21">
        <v>81</v>
      </c>
      <c r="J552" s="21">
        <v>103</v>
      </c>
      <c r="K552" s="23">
        <v>110</v>
      </c>
    </row>
    <row r="553" spans="1:12" ht="22.7" customHeight="1" x14ac:dyDescent="0.2">
      <c r="C553" s="1" t="s">
        <v>372</v>
      </c>
      <c r="D553" s="20">
        <f t="shared" si="102"/>
        <v>1063</v>
      </c>
      <c r="E553" s="21">
        <v>163</v>
      </c>
      <c r="F553" s="21">
        <v>173</v>
      </c>
      <c r="G553" s="21">
        <v>131</v>
      </c>
      <c r="H553" s="21">
        <v>126</v>
      </c>
      <c r="I553" s="21">
        <v>133</v>
      </c>
      <c r="J553" s="21">
        <v>157</v>
      </c>
      <c r="K553" s="23">
        <v>180</v>
      </c>
    </row>
    <row r="554" spans="1:12" ht="22.7" customHeight="1" x14ac:dyDescent="0.2">
      <c r="C554" s="1" t="s">
        <v>373</v>
      </c>
      <c r="D554" s="20">
        <f t="shared" si="102"/>
        <v>5</v>
      </c>
      <c r="E554" s="22">
        <v>1</v>
      </c>
      <c r="F554" s="21">
        <v>2</v>
      </c>
      <c r="G554" s="22" t="s">
        <v>514</v>
      </c>
      <c r="H554" s="22" t="s">
        <v>514</v>
      </c>
      <c r="I554" s="22" t="s">
        <v>514</v>
      </c>
      <c r="J554" s="22">
        <v>2</v>
      </c>
      <c r="K554" s="25" t="s">
        <v>514</v>
      </c>
    </row>
    <row r="555" spans="1:12" ht="22.7" customHeight="1" x14ac:dyDescent="0.2">
      <c r="C555" s="1" t="s">
        <v>374</v>
      </c>
      <c r="D555" s="20">
        <f t="shared" ref="D555:D571" si="104">SUM(E555:K555)</f>
        <v>2</v>
      </c>
      <c r="E555" s="21">
        <v>1</v>
      </c>
      <c r="F555" s="22" t="s">
        <v>514</v>
      </c>
      <c r="G555" s="22" t="s">
        <v>514</v>
      </c>
      <c r="H555" s="22">
        <v>1</v>
      </c>
      <c r="I555" s="22" t="s">
        <v>514</v>
      </c>
      <c r="J555" s="22" t="s">
        <v>514</v>
      </c>
      <c r="K555" s="25" t="s">
        <v>514</v>
      </c>
    </row>
    <row r="556" spans="1:12" ht="22.7" customHeight="1" x14ac:dyDescent="0.25">
      <c r="A556" s="58" t="s">
        <v>513</v>
      </c>
      <c r="B556" s="58"/>
      <c r="C556" s="58"/>
      <c r="D556" s="58"/>
      <c r="E556" s="58"/>
      <c r="F556" s="58"/>
      <c r="G556" s="58"/>
      <c r="H556" s="58"/>
      <c r="I556" s="58"/>
      <c r="J556" s="58"/>
      <c r="K556" s="58"/>
    </row>
    <row r="557" spans="1:12" ht="22.7" customHeight="1" x14ac:dyDescent="0.25">
      <c r="A557" s="58" t="s">
        <v>462</v>
      </c>
      <c r="B557" s="58"/>
      <c r="C557" s="58"/>
      <c r="D557" s="58"/>
      <c r="E557" s="58"/>
      <c r="F557" s="58"/>
      <c r="G557" s="58"/>
      <c r="H557" s="58"/>
      <c r="I557" s="58"/>
      <c r="J557" s="58"/>
      <c r="K557" s="58"/>
    </row>
    <row r="558" spans="1:12" ht="22.7" customHeight="1" x14ac:dyDescent="0.2">
      <c r="C558" s="3"/>
      <c r="D558" s="3"/>
      <c r="E558" s="3"/>
      <c r="F558" s="3"/>
      <c r="G558" s="3"/>
      <c r="H558" s="3"/>
      <c r="I558" s="3"/>
      <c r="J558" s="3"/>
      <c r="K558" s="3"/>
    </row>
    <row r="559" spans="1:12" s="5" customFormat="1" ht="32.25" customHeight="1" x14ac:dyDescent="0.2">
      <c r="A559" s="63" t="s">
        <v>0</v>
      </c>
      <c r="B559" s="63"/>
      <c r="C559" s="64"/>
      <c r="D559" s="69" t="s">
        <v>1</v>
      </c>
      <c r="E559" s="70"/>
      <c r="F559" s="70"/>
      <c r="G559" s="70"/>
      <c r="H559" s="70"/>
      <c r="I559" s="70"/>
      <c r="J559" s="70"/>
      <c r="K559" s="70"/>
      <c r="L559" s="4"/>
    </row>
    <row r="560" spans="1:12" s="5" customFormat="1" ht="32.25" customHeight="1" x14ac:dyDescent="0.2">
      <c r="A560" s="65"/>
      <c r="B560" s="65"/>
      <c r="C560" s="66"/>
      <c r="D560" s="71" t="s">
        <v>2</v>
      </c>
      <c r="E560" s="61" t="s">
        <v>3</v>
      </c>
      <c r="F560" s="70"/>
      <c r="G560" s="70"/>
      <c r="H560" s="70"/>
      <c r="I560" s="70"/>
      <c r="J560" s="70"/>
      <c r="K560" s="70"/>
      <c r="L560" s="4"/>
    </row>
    <row r="561" spans="1:12" s="5" customFormat="1" ht="22.7" customHeight="1" x14ac:dyDescent="0.2">
      <c r="A561" s="65"/>
      <c r="B561" s="65"/>
      <c r="C561" s="66"/>
      <c r="D561" s="72"/>
      <c r="E561" s="59" t="s">
        <v>4</v>
      </c>
      <c r="F561" s="59" t="s">
        <v>5</v>
      </c>
      <c r="G561" s="59" t="s">
        <v>6</v>
      </c>
      <c r="H561" s="59" t="s">
        <v>7</v>
      </c>
      <c r="I561" s="59" t="s">
        <v>8</v>
      </c>
      <c r="J561" s="59" t="s">
        <v>9</v>
      </c>
      <c r="K561" s="61" t="s">
        <v>10</v>
      </c>
      <c r="L561" s="4"/>
    </row>
    <row r="562" spans="1:12" s="5" customFormat="1" ht="22.7" customHeight="1" x14ac:dyDescent="0.2">
      <c r="A562" s="67"/>
      <c r="B562" s="67"/>
      <c r="C562" s="68"/>
      <c r="D562" s="73"/>
      <c r="E562" s="60"/>
      <c r="F562" s="60"/>
      <c r="G562" s="60"/>
      <c r="H562" s="60"/>
      <c r="I562" s="60"/>
      <c r="J562" s="60"/>
      <c r="K562" s="62"/>
      <c r="L562" s="4"/>
    </row>
    <row r="563" spans="1:12" ht="33" customHeight="1" x14ac:dyDescent="0.25">
      <c r="B563" s="31" t="s">
        <v>519</v>
      </c>
      <c r="C563" s="6"/>
      <c r="D563" s="7"/>
      <c r="E563" s="7"/>
      <c r="F563" s="7"/>
      <c r="G563" s="7"/>
      <c r="H563" s="7"/>
      <c r="I563" s="7"/>
      <c r="J563" s="7"/>
      <c r="K563" s="8"/>
    </row>
    <row r="564" spans="1:12" ht="22.7" customHeight="1" x14ac:dyDescent="0.2">
      <c r="C564" s="1" t="s">
        <v>375</v>
      </c>
      <c r="D564" s="20">
        <f t="shared" si="104"/>
        <v>6</v>
      </c>
      <c r="E564" s="21">
        <v>3</v>
      </c>
      <c r="F564" s="21">
        <v>1</v>
      </c>
      <c r="G564" s="22" t="s">
        <v>514</v>
      </c>
      <c r="H564" s="21">
        <v>2</v>
      </c>
      <c r="I564" s="22" t="s">
        <v>514</v>
      </c>
      <c r="J564" s="22" t="s">
        <v>514</v>
      </c>
      <c r="K564" s="25" t="s">
        <v>514</v>
      </c>
    </row>
    <row r="565" spans="1:12" ht="22.7" customHeight="1" x14ac:dyDescent="0.2">
      <c r="C565" s="1" t="s">
        <v>72</v>
      </c>
      <c r="D565" s="20">
        <f t="shared" si="104"/>
        <v>182</v>
      </c>
      <c r="E565" s="21">
        <v>37</v>
      </c>
      <c r="F565" s="21">
        <v>26</v>
      </c>
      <c r="G565" s="21">
        <v>31</v>
      </c>
      <c r="H565" s="21">
        <v>22</v>
      </c>
      <c r="I565" s="7">
        <v>16</v>
      </c>
      <c r="J565" s="7">
        <v>25</v>
      </c>
      <c r="K565" s="8">
        <v>25</v>
      </c>
    </row>
    <row r="566" spans="1:12" ht="22.7" customHeight="1" x14ac:dyDescent="0.2">
      <c r="C566" s="1" t="s">
        <v>376</v>
      </c>
      <c r="D566" s="20">
        <f t="shared" si="104"/>
        <v>124</v>
      </c>
      <c r="E566" s="21">
        <v>30</v>
      </c>
      <c r="F566" s="21">
        <v>16</v>
      </c>
      <c r="G566" s="21">
        <v>15</v>
      </c>
      <c r="H566" s="21">
        <v>11</v>
      </c>
      <c r="I566" s="21">
        <v>11</v>
      </c>
      <c r="J566" s="21">
        <v>21</v>
      </c>
      <c r="K566" s="23">
        <v>20</v>
      </c>
    </row>
    <row r="567" spans="1:12" ht="22.7" customHeight="1" x14ac:dyDescent="0.2">
      <c r="C567" s="1" t="s">
        <v>377</v>
      </c>
      <c r="D567" s="20">
        <f t="shared" si="104"/>
        <v>332</v>
      </c>
      <c r="E567" s="21">
        <v>61</v>
      </c>
      <c r="F567" s="21">
        <v>56</v>
      </c>
      <c r="G567" s="21">
        <v>45</v>
      </c>
      <c r="H567" s="21">
        <v>38</v>
      </c>
      <c r="I567" s="21">
        <v>30</v>
      </c>
      <c r="J567" s="21">
        <v>47</v>
      </c>
      <c r="K567" s="23">
        <v>55</v>
      </c>
    </row>
    <row r="568" spans="1:12" ht="22.7" customHeight="1" x14ac:dyDescent="0.2">
      <c r="C568" s="1" t="s">
        <v>202</v>
      </c>
      <c r="D568" s="20">
        <f t="shared" si="104"/>
        <v>31</v>
      </c>
      <c r="E568" s="21">
        <v>4</v>
      </c>
      <c r="F568" s="21">
        <v>3</v>
      </c>
      <c r="G568" s="21">
        <v>3</v>
      </c>
      <c r="H568" s="21">
        <v>10</v>
      </c>
      <c r="I568" s="21">
        <v>3</v>
      </c>
      <c r="J568" s="21">
        <v>2</v>
      </c>
      <c r="K568" s="23">
        <v>6</v>
      </c>
    </row>
    <row r="569" spans="1:12" ht="22.7" customHeight="1" x14ac:dyDescent="0.2">
      <c r="C569" s="1" t="s">
        <v>378</v>
      </c>
      <c r="D569" s="20">
        <f t="shared" si="104"/>
        <v>8</v>
      </c>
      <c r="E569" s="21">
        <v>1</v>
      </c>
      <c r="F569" s="22" t="s">
        <v>514</v>
      </c>
      <c r="G569" s="21">
        <v>1</v>
      </c>
      <c r="H569" s="22" t="s">
        <v>514</v>
      </c>
      <c r="I569" s="21">
        <v>2</v>
      </c>
      <c r="J569" s="21">
        <v>2</v>
      </c>
      <c r="K569" s="25">
        <v>2</v>
      </c>
    </row>
    <row r="570" spans="1:12" ht="22.7" customHeight="1" x14ac:dyDescent="0.2">
      <c r="C570" s="1" t="s">
        <v>379</v>
      </c>
      <c r="D570" s="20">
        <f t="shared" si="104"/>
        <v>4</v>
      </c>
      <c r="E570" s="21">
        <v>1</v>
      </c>
      <c r="F570" s="22">
        <v>1</v>
      </c>
      <c r="G570" s="22">
        <v>1</v>
      </c>
      <c r="H570" s="22" t="s">
        <v>514</v>
      </c>
      <c r="I570" s="22" t="s">
        <v>514</v>
      </c>
      <c r="J570" s="22" t="s">
        <v>514</v>
      </c>
      <c r="K570" s="25">
        <v>1</v>
      </c>
    </row>
    <row r="571" spans="1:12" ht="22.7" customHeight="1" x14ac:dyDescent="0.2">
      <c r="C571" s="1" t="s">
        <v>380</v>
      </c>
      <c r="D571" s="20">
        <f t="shared" si="104"/>
        <v>5</v>
      </c>
      <c r="E571" s="21">
        <v>1</v>
      </c>
      <c r="F571" s="21">
        <v>1</v>
      </c>
      <c r="G571" s="22" t="s">
        <v>514</v>
      </c>
      <c r="H571" s="22" t="s">
        <v>514</v>
      </c>
      <c r="I571" s="22" t="s">
        <v>514</v>
      </c>
      <c r="J571" s="22">
        <v>1</v>
      </c>
      <c r="K571" s="1">
        <v>2</v>
      </c>
    </row>
    <row r="572" spans="1:12" ht="22.7" customHeight="1" x14ac:dyDescent="0.2">
      <c r="C572" s="1" t="s">
        <v>381</v>
      </c>
      <c r="D572" s="20">
        <f>SUM(E572:K572)</f>
        <v>31</v>
      </c>
      <c r="E572" s="21">
        <v>10</v>
      </c>
      <c r="F572" s="21">
        <v>4</v>
      </c>
      <c r="G572" s="21">
        <v>1</v>
      </c>
      <c r="H572" s="21">
        <v>4</v>
      </c>
      <c r="I572" s="22">
        <v>4</v>
      </c>
      <c r="J572" s="30">
        <v>4</v>
      </c>
      <c r="K572" s="25">
        <v>4</v>
      </c>
    </row>
    <row r="573" spans="1:12" ht="22.7" customHeight="1" x14ac:dyDescent="0.2">
      <c r="C573" s="1" t="s">
        <v>382</v>
      </c>
      <c r="D573" s="20">
        <f>SUM(E573:K573)</f>
        <v>5</v>
      </c>
      <c r="E573" s="21">
        <v>2</v>
      </c>
      <c r="F573" s="22">
        <v>1</v>
      </c>
      <c r="G573" s="22" t="s">
        <v>514</v>
      </c>
      <c r="H573" s="22" t="s">
        <v>514</v>
      </c>
      <c r="I573" s="22">
        <v>1</v>
      </c>
      <c r="J573" s="22" t="s">
        <v>514</v>
      </c>
      <c r="K573" s="25">
        <v>1</v>
      </c>
    </row>
    <row r="574" spans="1:12" ht="22.7" customHeight="1" x14ac:dyDescent="0.2">
      <c r="C574" s="1" t="s">
        <v>383</v>
      </c>
      <c r="D574" s="20">
        <f t="shared" si="102"/>
        <v>106</v>
      </c>
      <c r="E574" s="21">
        <v>20</v>
      </c>
      <c r="F574" s="21">
        <v>17</v>
      </c>
      <c r="G574" s="21">
        <v>8</v>
      </c>
      <c r="H574" s="21">
        <v>12</v>
      </c>
      <c r="I574" s="7">
        <v>12</v>
      </c>
      <c r="J574" s="7">
        <v>18</v>
      </c>
      <c r="K574" s="8">
        <v>19</v>
      </c>
    </row>
    <row r="575" spans="1:12" ht="22.7" customHeight="1" x14ac:dyDescent="0.2">
      <c r="C575" s="1" t="s">
        <v>384</v>
      </c>
      <c r="D575" s="20">
        <f t="shared" si="102"/>
        <v>148</v>
      </c>
      <c r="E575" s="21">
        <v>31</v>
      </c>
      <c r="F575" s="21">
        <v>20</v>
      </c>
      <c r="G575" s="21">
        <v>17</v>
      </c>
      <c r="H575" s="21">
        <v>20</v>
      </c>
      <c r="I575" s="35">
        <v>21</v>
      </c>
      <c r="J575" s="35">
        <v>17</v>
      </c>
      <c r="K575" s="1">
        <v>22</v>
      </c>
    </row>
    <row r="576" spans="1:12" ht="22.7" customHeight="1" x14ac:dyDescent="0.2">
      <c r="C576" s="1" t="s">
        <v>47</v>
      </c>
      <c r="D576" s="20">
        <f t="shared" si="102"/>
        <v>16</v>
      </c>
      <c r="E576" s="21">
        <v>3</v>
      </c>
      <c r="F576" s="21">
        <v>3</v>
      </c>
      <c r="G576" s="21">
        <v>4</v>
      </c>
      <c r="H576" s="22" t="s">
        <v>514</v>
      </c>
      <c r="I576" s="22">
        <v>2</v>
      </c>
      <c r="J576" s="30">
        <v>2</v>
      </c>
      <c r="K576" s="15">
        <v>2</v>
      </c>
    </row>
    <row r="577" spans="1:12" ht="22.7" customHeight="1" x14ac:dyDescent="0.25">
      <c r="A577" s="29"/>
      <c r="B577" s="32" t="s">
        <v>151</v>
      </c>
      <c r="C577" s="31"/>
      <c r="D577" s="11">
        <f>SUM(E577:K577)</f>
        <v>220</v>
      </c>
      <c r="E577" s="11">
        <f>SUM(E578:E586)</f>
        <v>45</v>
      </c>
      <c r="F577" s="11">
        <f t="shared" ref="F577:K577" si="105">SUM(F578:F586)</f>
        <v>41</v>
      </c>
      <c r="G577" s="11">
        <f t="shared" si="105"/>
        <v>29</v>
      </c>
      <c r="H577" s="11">
        <f t="shared" si="105"/>
        <v>26</v>
      </c>
      <c r="I577" s="11">
        <f t="shared" si="105"/>
        <v>17</v>
      </c>
      <c r="J577" s="11">
        <f t="shared" si="105"/>
        <v>26</v>
      </c>
      <c r="K577" s="12">
        <f t="shared" si="105"/>
        <v>36</v>
      </c>
    </row>
    <row r="578" spans="1:12" s="16" customFormat="1" ht="22.7" customHeight="1" x14ac:dyDescent="0.2">
      <c r="A578" s="2"/>
      <c r="B578" s="2"/>
      <c r="C578" s="1" t="s">
        <v>385</v>
      </c>
      <c r="D578" s="20">
        <f t="shared" ref="D578:D586" si="106">SUM(E578:K578)</f>
        <v>85</v>
      </c>
      <c r="E578" s="21">
        <v>18</v>
      </c>
      <c r="F578" s="21">
        <v>14</v>
      </c>
      <c r="G578" s="21">
        <v>11</v>
      </c>
      <c r="H578" s="21">
        <v>10</v>
      </c>
      <c r="I578" s="21">
        <v>9</v>
      </c>
      <c r="J578" s="21">
        <v>6</v>
      </c>
      <c r="K578" s="23">
        <v>17</v>
      </c>
      <c r="L578" s="15"/>
    </row>
    <row r="579" spans="1:12" ht="22.7" customHeight="1" x14ac:dyDescent="0.2">
      <c r="C579" s="1" t="s">
        <v>386</v>
      </c>
      <c r="D579" s="20">
        <f t="shared" si="106"/>
        <v>14</v>
      </c>
      <c r="E579" s="21">
        <v>4</v>
      </c>
      <c r="F579" s="21">
        <v>2</v>
      </c>
      <c r="G579" s="22">
        <v>2</v>
      </c>
      <c r="H579" s="22">
        <v>1</v>
      </c>
      <c r="I579" s="22" t="s">
        <v>514</v>
      </c>
      <c r="J579" s="21">
        <v>3</v>
      </c>
      <c r="K579" s="25">
        <v>2</v>
      </c>
    </row>
    <row r="580" spans="1:12" ht="22.7" customHeight="1" x14ac:dyDescent="0.2">
      <c r="C580" s="1" t="s">
        <v>391</v>
      </c>
      <c r="D580" s="20">
        <f t="shared" si="106"/>
        <v>20</v>
      </c>
      <c r="E580" s="21">
        <v>3</v>
      </c>
      <c r="F580" s="21">
        <v>4</v>
      </c>
      <c r="G580" s="22">
        <v>4</v>
      </c>
      <c r="H580" s="22">
        <v>1</v>
      </c>
      <c r="I580" s="21">
        <v>1</v>
      </c>
      <c r="J580" s="21">
        <v>4</v>
      </c>
      <c r="K580" s="26">
        <v>3</v>
      </c>
    </row>
    <row r="581" spans="1:12" ht="22.7" customHeight="1" x14ac:dyDescent="0.2">
      <c r="C581" s="1" t="s">
        <v>486</v>
      </c>
      <c r="D581" s="20">
        <f t="shared" si="106"/>
        <v>2</v>
      </c>
      <c r="E581" s="21">
        <v>1</v>
      </c>
      <c r="F581" s="22" t="s">
        <v>514</v>
      </c>
      <c r="G581" s="22" t="s">
        <v>514</v>
      </c>
      <c r="H581" s="22" t="s">
        <v>514</v>
      </c>
      <c r="I581" s="22" t="s">
        <v>514</v>
      </c>
      <c r="J581" s="22" t="s">
        <v>514</v>
      </c>
      <c r="K581" s="26">
        <v>1</v>
      </c>
    </row>
    <row r="582" spans="1:12" ht="22.7" customHeight="1" x14ac:dyDescent="0.2">
      <c r="C582" s="1" t="s">
        <v>387</v>
      </c>
      <c r="D582" s="20">
        <f t="shared" si="106"/>
        <v>23</v>
      </c>
      <c r="E582" s="21">
        <v>5</v>
      </c>
      <c r="F582" s="21">
        <v>3</v>
      </c>
      <c r="G582" s="21">
        <v>1</v>
      </c>
      <c r="H582" s="21">
        <v>4</v>
      </c>
      <c r="I582" s="21">
        <v>1</v>
      </c>
      <c r="J582" s="21">
        <v>4</v>
      </c>
      <c r="K582" s="23">
        <v>5</v>
      </c>
    </row>
    <row r="583" spans="1:12" ht="22.7" customHeight="1" x14ac:dyDescent="0.2">
      <c r="C583" s="1" t="s">
        <v>388</v>
      </c>
      <c r="D583" s="20">
        <f t="shared" si="106"/>
        <v>4</v>
      </c>
      <c r="E583" s="21">
        <v>2</v>
      </c>
      <c r="F583" s="22" t="s">
        <v>514</v>
      </c>
      <c r="G583" s="22" t="s">
        <v>514</v>
      </c>
      <c r="H583" s="22" t="s">
        <v>514</v>
      </c>
      <c r="I583" s="22" t="s">
        <v>514</v>
      </c>
      <c r="J583" s="21">
        <v>1</v>
      </c>
      <c r="K583" s="23">
        <v>1</v>
      </c>
    </row>
    <row r="584" spans="1:12" ht="22.7" customHeight="1" x14ac:dyDescent="0.2">
      <c r="C584" s="1" t="s">
        <v>389</v>
      </c>
      <c r="D584" s="20">
        <f t="shared" si="106"/>
        <v>22</v>
      </c>
      <c r="E584" s="21">
        <v>4</v>
      </c>
      <c r="F584" s="21">
        <v>7</v>
      </c>
      <c r="G584" s="22">
        <v>2</v>
      </c>
      <c r="H584" s="21">
        <v>3</v>
      </c>
      <c r="I584" s="21">
        <v>2</v>
      </c>
      <c r="J584" s="21">
        <v>2</v>
      </c>
      <c r="K584" s="23">
        <v>2</v>
      </c>
    </row>
    <row r="585" spans="1:12" ht="22.7" customHeight="1" x14ac:dyDescent="0.2">
      <c r="C585" s="1" t="s">
        <v>390</v>
      </c>
      <c r="D585" s="20">
        <f t="shared" si="106"/>
        <v>10</v>
      </c>
      <c r="E585" s="21">
        <v>2</v>
      </c>
      <c r="F585" s="21">
        <v>2</v>
      </c>
      <c r="G585" s="21">
        <v>2</v>
      </c>
      <c r="H585" s="21">
        <v>3</v>
      </c>
      <c r="I585" s="22">
        <v>1</v>
      </c>
      <c r="J585" s="22" t="s">
        <v>514</v>
      </c>
      <c r="K585" s="25" t="s">
        <v>514</v>
      </c>
    </row>
    <row r="586" spans="1:12" ht="22.7" customHeight="1" x14ac:dyDescent="0.2">
      <c r="C586" s="1" t="s">
        <v>262</v>
      </c>
      <c r="D586" s="20">
        <f t="shared" si="106"/>
        <v>40</v>
      </c>
      <c r="E586" s="21">
        <v>6</v>
      </c>
      <c r="F586" s="21">
        <v>9</v>
      </c>
      <c r="G586" s="21">
        <v>7</v>
      </c>
      <c r="H586" s="21">
        <v>4</v>
      </c>
      <c r="I586" s="35">
        <v>3</v>
      </c>
      <c r="J586" s="35">
        <v>6</v>
      </c>
      <c r="K586" s="1">
        <v>5</v>
      </c>
    </row>
    <row r="587" spans="1:12" ht="22.7" customHeight="1" x14ac:dyDescent="0.25">
      <c r="A587" s="31" t="s">
        <v>392</v>
      </c>
      <c r="B587" s="32"/>
      <c r="C587" s="31"/>
      <c r="D587" s="11">
        <f>SUM(D588+D602+D609+D615+D622+D641+D646+D649+D654+D659+D680+D691)</f>
        <v>1732</v>
      </c>
      <c r="E587" s="11">
        <f>SUM(E588,E602,E609,E615,E622,E641,E646,E649,E654,E659,E680,E691)</f>
        <v>259</v>
      </c>
      <c r="F587" s="38">
        <f>SUM(F588,F602,F609,F615,F622,F641,F646,F649,F654,F659,F680,F691)</f>
        <v>277</v>
      </c>
      <c r="G587" s="38">
        <f>SUM(G588,G602,G609,G615,G622,G641,G646,G649,G654,G659,G680,G691)</f>
        <v>205</v>
      </c>
      <c r="H587" s="38">
        <f>SUM(H588,H602,H609,H615,H622,H641,H646,H649,H654,H659,H680,H691)</f>
        <v>221</v>
      </c>
      <c r="I587" s="38">
        <f>SUM(I588,I602,I609,I615,I622,I641,I646,I649,I654,I659,I680,I691)</f>
        <v>233</v>
      </c>
      <c r="J587" s="38">
        <f>SUM(J588+J602+J609+J615+J622+J641+J646+J649+J654+J659+J680+J691)</f>
        <v>298</v>
      </c>
      <c r="K587" s="19">
        <f>SUM(K588+K602+K609+K615+K622+K641+K646+K649+K654+K659+K680+K691)</f>
        <v>239</v>
      </c>
    </row>
    <row r="588" spans="1:12" ht="22.7" customHeight="1" x14ac:dyDescent="0.25">
      <c r="A588" s="29"/>
      <c r="B588" s="32" t="s">
        <v>393</v>
      </c>
      <c r="C588" s="31"/>
      <c r="D588" s="11">
        <f t="shared" ref="D588:D615" si="107">SUM(E588:K588)</f>
        <v>85</v>
      </c>
      <c r="E588" s="11">
        <f t="shared" ref="E588:K588" si="108">SUM(E589:E601)</f>
        <v>17</v>
      </c>
      <c r="F588" s="38">
        <f t="shared" si="108"/>
        <v>14</v>
      </c>
      <c r="G588" s="38">
        <f t="shared" si="108"/>
        <v>15</v>
      </c>
      <c r="H588" s="38">
        <f t="shared" si="108"/>
        <v>3</v>
      </c>
      <c r="I588" s="38">
        <f t="shared" si="108"/>
        <v>9</v>
      </c>
      <c r="J588" s="38">
        <f t="shared" si="108"/>
        <v>15</v>
      </c>
      <c r="K588" s="19">
        <f t="shared" si="108"/>
        <v>12</v>
      </c>
    </row>
    <row r="589" spans="1:12" ht="22.7" customHeight="1" x14ac:dyDescent="0.2">
      <c r="C589" s="1" t="s">
        <v>394</v>
      </c>
      <c r="D589" s="20">
        <f t="shared" si="107"/>
        <v>46</v>
      </c>
      <c r="E589" s="21">
        <v>9</v>
      </c>
      <c r="F589" s="21">
        <v>8</v>
      </c>
      <c r="G589" s="21">
        <v>7</v>
      </c>
      <c r="H589" s="21">
        <v>3</v>
      </c>
      <c r="I589" s="21">
        <v>4</v>
      </c>
      <c r="J589" s="21">
        <v>9</v>
      </c>
      <c r="K589" s="23">
        <v>6</v>
      </c>
    </row>
    <row r="590" spans="1:12" ht="22.7" customHeight="1" x14ac:dyDescent="0.2">
      <c r="C590" s="1" t="s">
        <v>395</v>
      </c>
      <c r="D590" s="20">
        <f t="shared" si="107"/>
        <v>2</v>
      </c>
      <c r="E590" s="21">
        <v>1</v>
      </c>
      <c r="F590" s="22" t="s">
        <v>514</v>
      </c>
      <c r="G590" s="22" t="s">
        <v>514</v>
      </c>
      <c r="H590" s="22" t="s">
        <v>514</v>
      </c>
      <c r="I590" s="22" t="s">
        <v>514</v>
      </c>
      <c r="J590" s="22">
        <v>1</v>
      </c>
      <c r="K590" s="25" t="s">
        <v>514</v>
      </c>
    </row>
    <row r="591" spans="1:12" ht="22.7" customHeight="1" x14ac:dyDescent="0.2">
      <c r="C591" s="1" t="s">
        <v>537</v>
      </c>
      <c r="D591" s="20">
        <f t="shared" si="107"/>
        <v>2</v>
      </c>
      <c r="E591" s="21">
        <v>1</v>
      </c>
      <c r="F591" s="22" t="s">
        <v>514</v>
      </c>
      <c r="G591" s="22">
        <v>1</v>
      </c>
      <c r="H591" s="22" t="s">
        <v>514</v>
      </c>
      <c r="I591" s="22" t="s">
        <v>514</v>
      </c>
      <c r="J591" s="22" t="s">
        <v>514</v>
      </c>
      <c r="K591" s="25" t="s">
        <v>514</v>
      </c>
    </row>
    <row r="592" spans="1:12" ht="22.7" customHeight="1" x14ac:dyDescent="0.2">
      <c r="C592" s="1" t="s">
        <v>510</v>
      </c>
      <c r="D592" s="20">
        <f t="shared" ref="D592:D608" si="109">SUM(E592:K592)</f>
        <v>1</v>
      </c>
      <c r="E592" s="22" t="s">
        <v>514</v>
      </c>
      <c r="F592" s="22" t="s">
        <v>514</v>
      </c>
      <c r="G592" s="22" t="s">
        <v>514</v>
      </c>
      <c r="H592" s="22" t="s">
        <v>514</v>
      </c>
      <c r="I592" s="22">
        <v>1</v>
      </c>
      <c r="J592" s="22" t="s">
        <v>514</v>
      </c>
      <c r="K592" s="25" t="s">
        <v>514</v>
      </c>
    </row>
    <row r="593" spans="1:12" ht="22.7" customHeight="1" x14ac:dyDescent="0.25">
      <c r="A593" s="58" t="s">
        <v>513</v>
      </c>
      <c r="B593" s="58"/>
      <c r="C593" s="58"/>
      <c r="D593" s="58"/>
      <c r="E593" s="58"/>
      <c r="F593" s="58"/>
      <c r="G593" s="58"/>
      <c r="H593" s="58"/>
      <c r="I593" s="58"/>
      <c r="J593" s="58"/>
      <c r="K593" s="58"/>
    </row>
    <row r="594" spans="1:12" ht="22.7" customHeight="1" x14ac:dyDescent="0.25">
      <c r="A594" s="58" t="s">
        <v>462</v>
      </c>
      <c r="B594" s="58"/>
      <c r="C594" s="58"/>
      <c r="D594" s="58"/>
      <c r="E594" s="58"/>
      <c r="F594" s="58"/>
      <c r="G594" s="58"/>
      <c r="H594" s="58"/>
      <c r="I594" s="58"/>
      <c r="J594" s="58"/>
      <c r="K594" s="58"/>
    </row>
    <row r="595" spans="1:12" ht="22.7" customHeight="1" x14ac:dyDescent="0.2">
      <c r="C595" s="3"/>
      <c r="D595" s="3"/>
      <c r="E595" s="3"/>
      <c r="F595" s="3"/>
      <c r="G595" s="3"/>
      <c r="H595" s="3"/>
      <c r="I595" s="3"/>
      <c r="J595" s="3"/>
      <c r="K595" s="3"/>
    </row>
    <row r="596" spans="1:12" s="5" customFormat="1" ht="32.25" customHeight="1" x14ac:dyDescent="0.2">
      <c r="A596" s="63" t="s">
        <v>0</v>
      </c>
      <c r="B596" s="63"/>
      <c r="C596" s="64"/>
      <c r="D596" s="69" t="s">
        <v>1</v>
      </c>
      <c r="E596" s="70"/>
      <c r="F596" s="70"/>
      <c r="G596" s="70"/>
      <c r="H596" s="70"/>
      <c r="I596" s="70"/>
      <c r="J596" s="70"/>
      <c r="K596" s="70"/>
      <c r="L596" s="4"/>
    </row>
    <row r="597" spans="1:12" s="5" customFormat="1" ht="32.25" customHeight="1" x14ac:dyDescent="0.2">
      <c r="A597" s="65"/>
      <c r="B597" s="65"/>
      <c r="C597" s="66"/>
      <c r="D597" s="71" t="s">
        <v>2</v>
      </c>
      <c r="E597" s="61" t="s">
        <v>3</v>
      </c>
      <c r="F597" s="70"/>
      <c r="G597" s="70"/>
      <c r="H597" s="70"/>
      <c r="I597" s="70"/>
      <c r="J597" s="70"/>
      <c r="K597" s="70"/>
      <c r="L597" s="4"/>
    </row>
    <row r="598" spans="1:12" s="5" customFormat="1" ht="22.7" customHeight="1" x14ac:dyDescent="0.2">
      <c r="A598" s="65"/>
      <c r="B598" s="65"/>
      <c r="C598" s="66"/>
      <c r="D598" s="72"/>
      <c r="E598" s="59" t="s">
        <v>4</v>
      </c>
      <c r="F598" s="59" t="s">
        <v>5</v>
      </c>
      <c r="G598" s="59" t="s">
        <v>6</v>
      </c>
      <c r="H598" s="59" t="s">
        <v>7</v>
      </c>
      <c r="I598" s="59" t="s">
        <v>8</v>
      </c>
      <c r="J598" s="59" t="s">
        <v>9</v>
      </c>
      <c r="K598" s="61" t="s">
        <v>10</v>
      </c>
      <c r="L598" s="4"/>
    </row>
    <row r="599" spans="1:12" s="5" customFormat="1" ht="22.7" customHeight="1" x14ac:dyDescent="0.2">
      <c r="A599" s="67"/>
      <c r="B599" s="67"/>
      <c r="C599" s="68"/>
      <c r="D599" s="73"/>
      <c r="E599" s="60"/>
      <c r="F599" s="60"/>
      <c r="G599" s="60"/>
      <c r="H599" s="60"/>
      <c r="I599" s="60"/>
      <c r="J599" s="60"/>
      <c r="K599" s="62"/>
      <c r="L599" s="4"/>
    </row>
    <row r="600" spans="1:12" s="5" customFormat="1" ht="33" customHeight="1" x14ac:dyDescent="0.25">
      <c r="A600" s="51"/>
      <c r="B600" s="32" t="s">
        <v>531</v>
      </c>
      <c r="C600" s="51"/>
      <c r="D600" s="52"/>
      <c r="E600" s="53"/>
      <c r="F600" s="53"/>
      <c r="G600" s="53"/>
      <c r="H600" s="53"/>
      <c r="I600" s="53"/>
      <c r="J600" s="53"/>
      <c r="K600" s="55"/>
      <c r="L600" s="4"/>
    </row>
    <row r="601" spans="1:12" ht="22.7" customHeight="1" x14ac:dyDescent="0.2">
      <c r="C601" s="1" t="s">
        <v>396</v>
      </c>
      <c r="D601" s="20">
        <f t="shared" si="109"/>
        <v>34</v>
      </c>
      <c r="E601" s="21">
        <v>6</v>
      </c>
      <c r="F601" s="21">
        <v>6</v>
      </c>
      <c r="G601" s="21">
        <v>7</v>
      </c>
      <c r="H601" s="22" t="s">
        <v>514</v>
      </c>
      <c r="I601" s="21">
        <v>4</v>
      </c>
      <c r="J601" s="21">
        <v>5</v>
      </c>
      <c r="K601" s="23">
        <v>6</v>
      </c>
    </row>
    <row r="602" spans="1:12" ht="22.7" customHeight="1" x14ac:dyDescent="0.25">
      <c r="A602" s="29"/>
      <c r="B602" s="32" t="s">
        <v>397</v>
      </c>
      <c r="C602" s="31"/>
      <c r="D602" s="11">
        <f t="shared" si="109"/>
        <v>18</v>
      </c>
      <c r="E602" s="11">
        <f>SUM(E603:E608)</f>
        <v>2</v>
      </c>
      <c r="F602" s="38">
        <f>SUM(F603:F608)</f>
        <v>2</v>
      </c>
      <c r="G602" s="38">
        <f t="shared" ref="G602:I602" si="110">SUM(G603:G608)</f>
        <v>2</v>
      </c>
      <c r="H602" s="38">
        <f t="shared" si="110"/>
        <v>1</v>
      </c>
      <c r="I602" s="38">
        <f t="shared" si="110"/>
        <v>4</v>
      </c>
      <c r="J602" s="38">
        <f>SUM(J603:J608)</f>
        <v>3</v>
      </c>
      <c r="K602" s="19">
        <f>SUM(K603:K608)</f>
        <v>4</v>
      </c>
    </row>
    <row r="603" spans="1:12" ht="22.7" customHeight="1" x14ac:dyDescent="0.2">
      <c r="C603" s="1" t="s">
        <v>398</v>
      </c>
      <c r="D603" s="20">
        <f t="shared" si="109"/>
        <v>12</v>
      </c>
      <c r="E603" s="21">
        <v>2</v>
      </c>
      <c r="F603" s="21">
        <v>1</v>
      </c>
      <c r="G603" s="22">
        <v>1</v>
      </c>
      <c r="H603" s="22">
        <v>1</v>
      </c>
      <c r="I603" s="22">
        <v>4</v>
      </c>
      <c r="J603" s="22" t="s">
        <v>514</v>
      </c>
      <c r="K603" s="23">
        <v>3</v>
      </c>
    </row>
    <row r="604" spans="1:12" ht="22.7" customHeight="1" x14ac:dyDescent="0.2">
      <c r="C604" s="1" t="s">
        <v>399</v>
      </c>
      <c r="D604" s="20">
        <f t="shared" si="109"/>
        <v>2</v>
      </c>
      <c r="E604" s="22" t="s">
        <v>514</v>
      </c>
      <c r="F604" s="22" t="s">
        <v>514</v>
      </c>
      <c r="G604" s="22" t="s">
        <v>514</v>
      </c>
      <c r="H604" s="22" t="s">
        <v>514</v>
      </c>
      <c r="I604" s="22" t="s">
        <v>514</v>
      </c>
      <c r="J604" s="21">
        <v>1</v>
      </c>
      <c r="K604" s="25">
        <v>1</v>
      </c>
    </row>
    <row r="605" spans="1:12" ht="22.7" customHeight="1" x14ac:dyDescent="0.2">
      <c r="C605" s="1" t="s">
        <v>388</v>
      </c>
      <c r="D605" s="20">
        <f t="shared" si="109"/>
        <v>1</v>
      </c>
      <c r="E605" s="22" t="s">
        <v>514</v>
      </c>
      <c r="F605" s="22" t="s">
        <v>514</v>
      </c>
      <c r="G605" s="22">
        <v>1</v>
      </c>
      <c r="H605" s="22" t="s">
        <v>514</v>
      </c>
      <c r="I605" s="22" t="s">
        <v>514</v>
      </c>
      <c r="J605" s="22" t="s">
        <v>514</v>
      </c>
      <c r="K605" s="25" t="s">
        <v>514</v>
      </c>
    </row>
    <row r="606" spans="1:12" ht="22.7" customHeight="1" x14ac:dyDescent="0.2">
      <c r="C606" s="1" t="s">
        <v>400</v>
      </c>
      <c r="D606" s="20">
        <f t="shared" si="109"/>
        <v>1</v>
      </c>
      <c r="E606" s="22" t="s">
        <v>514</v>
      </c>
      <c r="F606" s="22" t="s">
        <v>514</v>
      </c>
      <c r="G606" s="22" t="s">
        <v>514</v>
      </c>
      <c r="H606" s="22" t="s">
        <v>514</v>
      </c>
      <c r="I606" s="22" t="s">
        <v>514</v>
      </c>
      <c r="J606" s="22">
        <v>1</v>
      </c>
      <c r="K606" s="25" t="s">
        <v>514</v>
      </c>
    </row>
    <row r="607" spans="1:12" ht="22.7" customHeight="1" x14ac:dyDescent="0.2">
      <c r="C607" s="1" t="s">
        <v>401</v>
      </c>
      <c r="D607" s="20">
        <f t="shared" si="109"/>
        <v>1</v>
      </c>
      <c r="E607" s="22" t="s">
        <v>514</v>
      </c>
      <c r="F607" s="22">
        <v>1</v>
      </c>
      <c r="G607" s="22" t="s">
        <v>514</v>
      </c>
      <c r="H607" s="22" t="s">
        <v>514</v>
      </c>
      <c r="I607" s="22" t="s">
        <v>514</v>
      </c>
      <c r="J607" s="22" t="s">
        <v>514</v>
      </c>
      <c r="K607" s="25" t="s">
        <v>514</v>
      </c>
    </row>
    <row r="608" spans="1:12" ht="22.7" customHeight="1" x14ac:dyDescent="0.2">
      <c r="C608" s="1" t="s">
        <v>402</v>
      </c>
      <c r="D608" s="20">
        <f t="shared" si="109"/>
        <v>1</v>
      </c>
      <c r="E608" s="22" t="s">
        <v>514</v>
      </c>
      <c r="F608" s="22" t="s">
        <v>514</v>
      </c>
      <c r="G608" s="22" t="s">
        <v>514</v>
      </c>
      <c r="H608" s="22" t="s">
        <v>514</v>
      </c>
      <c r="I608" s="22" t="s">
        <v>514</v>
      </c>
      <c r="J608" s="21">
        <v>1</v>
      </c>
      <c r="K608" s="25" t="s">
        <v>514</v>
      </c>
    </row>
    <row r="609" spans="1:12" ht="22.7" customHeight="1" x14ac:dyDescent="0.25">
      <c r="A609" s="29"/>
      <c r="B609" s="32" t="s">
        <v>403</v>
      </c>
      <c r="C609" s="29"/>
      <c r="D609" s="11">
        <f>SUM(E609:K609)</f>
        <v>18</v>
      </c>
      <c r="E609" s="11">
        <f t="shared" ref="E609:K609" si="111">SUM(E610:E614)</f>
        <v>3</v>
      </c>
      <c r="F609" s="38">
        <f t="shared" si="111"/>
        <v>1</v>
      </c>
      <c r="G609" s="38">
        <f t="shared" si="111"/>
        <v>1</v>
      </c>
      <c r="H609" s="38">
        <f t="shared" si="111"/>
        <v>2</v>
      </c>
      <c r="I609" s="38">
        <f t="shared" si="111"/>
        <v>3</v>
      </c>
      <c r="J609" s="38">
        <f t="shared" si="111"/>
        <v>2</v>
      </c>
      <c r="K609" s="19">
        <f t="shared" si="111"/>
        <v>6</v>
      </c>
    </row>
    <row r="610" spans="1:12" ht="22.7" customHeight="1" x14ac:dyDescent="0.2">
      <c r="C610" s="1" t="s">
        <v>404</v>
      </c>
      <c r="D610" s="20">
        <f>SUM(E610:K610)</f>
        <v>13</v>
      </c>
      <c r="E610" s="21">
        <v>2</v>
      </c>
      <c r="F610" s="21">
        <v>1</v>
      </c>
      <c r="G610" s="22">
        <v>1</v>
      </c>
      <c r="H610" s="21">
        <v>1</v>
      </c>
      <c r="I610" s="22">
        <v>2</v>
      </c>
      <c r="J610" s="22" t="s">
        <v>514</v>
      </c>
      <c r="K610" s="23">
        <v>6</v>
      </c>
    </row>
    <row r="611" spans="1:12" ht="22.7" customHeight="1" x14ac:dyDescent="0.2">
      <c r="C611" s="1" t="s">
        <v>538</v>
      </c>
      <c r="D611" s="20">
        <f>SUM(E611:K611)</f>
        <v>2</v>
      </c>
      <c r="E611" s="22">
        <v>1</v>
      </c>
      <c r="F611" s="22" t="s">
        <v>514</v>
      </c>
      <c r="G611" s="22" t="s">
        <v>514</v>
      </c>
      <c r="H611" s="22" t="s">
        <v>514</v>
      </c>
      <c r="I611" s="22" t="s">
        <v>514</v>
      </c>
      <c r="J611" s="22">
        <v>1</v>
      </c>
      <c r="K611" s="25" t="s">
        <v>514</v>
      </c>
    </row>
    <row r="612" spans="1:12" ht="22.7" customHeight="1" x14ac:dyDescent="0.2">
      <c r="C612" s="1" t="s">
        <v>262</v>
      </c>
      <c r="D612" s="20">
        <f t="shared" si="107"/>
        <v>1</v>
      </c>
      <c r="E612" s="22" t="s">
        <v>514</v>
      </c>
      <c r="F612" s="22" t="s">
        <v>514</v>
      </c>
      <c r="G612" s="22" t="s">
        <v>514</v>
      </c>
      <c r="H612" s="22" t="s">
        <v>514</v>
      </c>
      <c r="I612" s="22">
        <v>1</v>
      </c>
      <c r="J612" s="22" t="s">
        <v>514</v>
      </c>
      <c r="K612" s="25" t="s">
        <v>514</v>
      </c>
    </row>
    <row r="613" spans="1:12" ht="22.7" customHeight="1" x14ac:dyDescent="0.2">
      <c r="C613" s="1" t="s">
        <v>405</v>
      </c>
      <c r="D613" s="20">
        <f t="shared" si="107"/>
        <v>1</v>
      </c>
      <c r="E613" s="22" t="s">
        <v>514</v>
      </c>
      <c r="F613" s="22" t="s">
        <v>514</v>
      </c>
      <c r="G613" s="22" t="s">
        <v>514</v>
      </c>
      <c r="H613" s="22">
        <v>1</v>
      </c>
      <c r="I613" s="22" t="s">
        <v>514</v>
      </c>
      <c r="J613" s="22" t="s">
        <v>514</v>
      </c>
      <c r="K613" s="25" t="s">
        <v>514</v>
      </c>
    </row>
    <row r="614" spans="1:12" ht="22.7" customHeight="1" x14ac:dyDescent="0.2">
      <c r="C614" s="1" t="s">
        <v>269</v>
      </c>
      <c r="D614" s="20">
        <f t="shared" si="107"/>
        <v>1</v>
      </c>
      <c r="E614" s="22" t="s">
        <v>514</v>
      </c>
      <c r="F614" s="22" t="s">
        <v>514</v>
      </c>
      <c r="G614" s="22" t="s">
        <v>514</v>
      </c>
      <c r="H614" s="22" t="s">
        <v>514</v>
      </c>
      <c r="I614" s="22" t="s">
        <v>514</v>
      </c>
      <c r="J614" s="21">
        <v>1</v>
      </c>
      <c r="K614" s="25" t="s">
        <v>514</v>
      </c>
    </row>
    <row r="615" spans="1:12" ht="22.7" customHeight="1" x14ac:dyDescent="0.25">
      <c r="A615" s="29"/>
      <c r="B615" s="32" t="s">
        <v>284</v>
      </c>
      <c r="C615" s="29"/>
      <c r="D615" s="11">
        <f t="shared" si="107"/>
        <v>66</v>
      </c>
      <c r="E615" s="11">
        <f t="shared" ref="E615:K615" si="112">SUM(E616:E621)</f>
        <v>15</v>
      </c>
      <c r="F615" s="38">
        <f t="shared" si="112"/>
        <v>13</v>
      </c>
      <c r="G615" s="38">
        <f t="shared" si="112"/>
        <v>8</v>
      </c>
      <c r="H615" s="38">
        <f t="shared" si="112"/>
        <v>6</v>
      </c>
      <c r="I615" s="38">
        <f t="shared" si="112"/>
        <v>12</v>
      </c>
      <c r="J615" s="38">
        <f t="shared" si="112"/>
        <v>6</v>
      </c>
      <c r="K615" s="19">
        <f t="shared" si="112"/>
        <v>6</v>
      </c>
    </row>
    <row r="616" spans="1:12" ht="22.7" customHeight="1" x14ac:dyDescent="0.2">
      <c r="C616" s="1" t="s">
        <v>406</v>
      </c>
      <c r="D616" s="20">
        <f t="shared" ref="D616:D621" si="113">SUM(E616:K616)</f>
        <v>17</v>
      </c>
      <c r="E616" s="21">
        <v>3</v>
      </c>
      <c r="F616" s="21">
        <v>2</v>
      </c>
      <c r="G616" s="21">
        <v>3</v>
      </c>
      <c r="H616" s="22" t="s">
        <v>514</v>
      </c>
      <c r="I616" s="21">
        <v>5</v>
      </c>
      <c r="J616" s="21">
        <v>2</v>
      </c>
      <c r="K616" s="23">
        <v>2</v>
      </c>
    </row>
    <row r="617" spans="1:12" ht="22.7" customHeight="1" x14ac:dyDescent="0.2">
      <c r="C617" s="1" t="s">
        <v>407</v>
      </c>
      <c r="D617" s="20">
        <f t="shared" si="113"/>
        <v>7</v>
      </c>
      <c r="E617" s="21">
        <v>3</v>
      </c>
      <c r="F617" s="22" t="s">
        <v>514</v>
      </c>
      <c r="G617" s="21">
        <v>1</v>
      </c>
      <c r="H617" s="21">
        <v>2</v>
      </c>
      <c r="I617" s="22">
        <v>1</v>
      </c>
      <c r="J617" s="22" t="s">
        <v>514</v>
      </c>
      <c r="K617" s="25" t="s">
        <v>514</v>
      </c>
    </row>
    <row r="618" spans="1:12" s="16" customFormat="1" ht="22.7" customHeight="1" x14ac:dyDescent="0.2">
      <c r="A618" s="2"/>
      <c r="B618" s="2"/>
      <c r="C618" s="1" t="s">
        <v>53</v>
      </c>
      <c r="D618" s="20">
        <f t="shared" si="113"/>
        <v>2</v>
      </c>
      <c r="E618" s="22">
        <v>1</v>
      </c>
      <c r="F618" s="22" t="s">
        <v>514</v>
      </c>
      <c r="G618" s="22" t="s">
        <v>514</v>
      </c>
      <c r="H618" s="22">
        <v>1</v>
      </c>
      <c r="I618" s="22" t="s">
        <v>514</v>
      </c>
      <c r="J618" s="22" t="s">
        <v>514</v>
      </c>
      <c r="K618" s="25" t="s">
        <v>514</v>
      </c>
      <c r="L618" s="15"/>
    </row>
    <row r="619" spans="1:12" s="16" customFormat="1" ht="22.7" customHeight="1" x14ac:dyDescent="0.2">
      <c r="A619" s="2"/>
      <c r="B619" s="2"/>
      <c r="C619" s="1" t="s">
        <v>408</v>
      </c>
      <c r="D619" s="20">
        <f t="shared" si="113"/>
        <v>14</v>
      </c>
      <c r="E619" s="22">
        <v>5</v>
      </c>
      <c r="F619" s="22">
        <v>3</v>
      </c>
      <c r="G619" s="22" t="s">
        <v>514</v>
      </c>
      <c r="H619" s="21">
        <v>1</v>
      </c>
      <c r="I619" s="21">
        <v>2</v>
      </c>
      <c r="J619" s="22">
        <v>1</v>
      </c>
      <c r="K619" s="23">
        <v>2</v>
      </c>
      <c r="L619" s="15"/>
    </row>
    <row r="620" spans="1:12" ht="22.7" customHeight="1" x14ac:dyDescent="0.2">
      <c r="C620" s="1" t="s">
        <v>409</v>
      </c>
      <c r="D620" s="20">
        <f t="shared" si="113"/>
        <v>14</v>
      </c>
      <c r="E620" s="21">
        <v>1</v>
      </c>
      <c r="F620" s="21">
        <v>3</v>
      </c>
      <c r="G620" s="21">
        <v>2</v>
      </c>
      <c r="H620" s="21">
        <v>2</v>
      </c>
      <c r="I620" s="7">
        <v>4</v>
      </c>
      <c r="J620" s="7">
        <v>2</v>
      </c>
      <c r="K620" s="25" t="s">
        <v>514</v>
      </c>
    </row>
    <row r="621" spans="1:12" ht="22.7" customHeight="1" x14ac:dyDescent="0.2">
      <c r="C621" s="1" t="s">
        <v>391</v>
      </c>
      <c r="D621" s="20">
        <f t="shared" si="113"/>
        <v>12</v>
      </c>
      <c r="E621" s="21">
        <v>2</v>
      </c>
      <c r="F621" s="21">
        <v>5</v>
      </c>
      <c r="G621" s="21">
        <v>2</v>
      </c>
      <c r="H621" s="22" t="s">
        <v>514</v>
      </c>
      <c r="I621" s="22" t="s">
        <v>514</v>
      </c>
      <c r="J621" s="35">
        <v>1</v>
      </c>
      <c r="K621" s="1">
        <v>2</v>
      </c>
    </row>
    <row r="622" spans="1:12" ht="22.7" customHeight="1" x14ac:dyDescent="0.25">
      <c r="A622" s="29"/>
      <c r="B622" s="32" t="s">
        <v>410</v>
      </c>
      <c r="C622" s="29"/>
      <c r="D622" s="11">
        <f>SUM(E622:K622)</f>
        <v>86</v>
      </c>
      <c r="E622" s="11">
        <f t="shared" ref="E622:K622" si="114">SUM(E623:E640)</f>
        <v>22</v>
      </c>
      <c r="F622" s="38">
        <f t="shared" si="114"/>
        <v>13</v>
      </c>
      <c r="G622" s="38">
        <f t="shared" si="114"/>
        <v>10</v>
      </c>
      <c r="H622" s="38">
        <f t="shared" si="114"/>
        <v>11</v>
      </c>
      <c r="I622" s="38">
        <f t="shared" si="114"/>
        <v>8</v>
      </c>
      <c r="J622" s="38">
        <f t="shared" si="114"/>
        <v>13</v>
      </c>
      <c r="K622" s="19">
        <f t="shared" si="114"/>
        <v>9</v>
      </c>
    </row>
    <row r="623" spans="1:12" ht="22.7" customHeight="1" x14ac:dyDescent="0.2">
      <c r="C623" s="1" t="s">
        <v>411</v>
      </c>
      <c r="D623" s="20">
        <f>SUM(E623:K623)</f>
        <v>18</v>
      </c>
      <c r="E623" s="21">
        <v>5</v>
      </c>
      <c r="F623" s="21">
        <v>3</v>
      </c>
      <c r="G623" s="22">
        <v>2</v>
      </c>
      <c r="H623" s="21">
        <v>4</v>
      </c>
      <c r="I623" s="21">
        <v>1</v>
      </c>
      <c r="J623" s="21">
        <v>2</v>
      </c>
      <c r="K623" s="23">
        <v>1</v>
      </c>
    </row>
    <row r="624" spans="1:12" ht="22.7" customHeight="1" x14ac:dyDescent="0.2">
      <c r="C624" s="1" t="s">
        <v>412</v>
      </c>
      <c r="D624" s="20">
        <f>SUM(E624:K624)</f>
        <v>3</v>
      </c>
      <c r="E624" s="22" t="s">
        <v>514</v>
      </c>
      <c r="F624" s="21">
        <v>1</v>
      </c>
      <c r="G624" s="22" t="s">
        <v>514</v>
      </c>
      <c r="H624" s="22" t="s">
        <v>514</v>
      </c>
      <c r="I624" s="22" t="s">
        <v>514</v>
      </c>
      <c r="J624" s="22" t="s">
        <v>514</v>
      </c>
      <c r="K624" s="25">
        <v>2</v>
      </c>
    </row>
    <row r="625" spans="1:12" ht="22.7" customHeight="1" x14ac:dyDescent="0.2">
      <c r="C625" s="1" t="s">
        <v>281</v>
      </c>
      <c r="D625" s="20">
        <f t="shared" ref="D625:D628" si="115">SUM(E625:K625)</f>
        <v>3</v>
      </c>
      <c r="E625" s="22">
        <v>2</v>
      </c>
      <c r="F625" s="22">
        <v>1</v>
      </c>
      <c r="G625" s="22" t="s">
        <v>514</v>
      </c>
      <c r="H625" s="22" t="s">
        <v>514</v>
      </c>
      <c r="I625" s="22" t="s">
        <v>514</v>
      </c>
      <c r="J625" s="22" t="s">
        <v>514</v>
      </c>
      <c r="K625" s="25" t="s">
        <v>514</v>
      </c>
    </row>
    <row r="626" spans="1:12" ht="22.7" customHeight="1" x14ac:dyDescent="0.2">
      <c r="C626" s="1" t="s">
        <v>413</v>
      </c>
      <c r="D626" s="20">
        <f t="shared" si="115"/>
        <v>4</v>
      </c>
      <c r="E626" s="21">
        <v>2</v>
      </c>
      <c r="F626" s="22">
        <v>1</v>
      </c>
      <c r="G626" s="22" t="s">
        <v>514</v>
      </c>
      <c r="H626" s="22" t="s">
        <v>514</v>
      </c>
      <c r="I626" s="22">
        <v>1</v>
      </c>
      <c r="J626" s="22" t="s">
        <v>514</v>
      </c>
      <c r="K626" s="25" t="s">
        <v>514</v>
      </c>
    </row>
    <row r="627" spans="1:12" ht="22.7" customHeight="1" x14ac:dyDescent="0.2">
      <c r="C627" s="1" t="s">
        <v>414</v>
      </c>
      <c r="D627" s="20">
        <f t="shared" si="115"/>
        <v>19</v>
      </c>
      <c r="E627" s="21">
        <v>3</v>
      </c>
      <c r="F627" s="21">
        <v>1</v>
      </c>
      <c r="G627" s="21">
        <v>4</v>
      </c>
      <c r="H627" s="22">
        <v>3</v>
      </c>
      <c r="I627" s="21">
        <v>2</v>
      </c>
      <c r="J627" s="22">
        <v>4</v>
      </c>
      <c r="K627" s="23">
        <v>2</v>
      </c>
    </row>
    <row r="628" spans="1:12" ht="22.7" customHeight="1" x14ac:dyDescent="0.2">
      <c r="C628" s="1" t="s">
        <v>239</v>
      </c>
      <c r="D628" s="20">
        <f t="shared" si="115"/>
        <v>16</v>
      </c>
      <c r="E628" s="21">
        <v>4</v>
      </c>
      <c r="F628" s="21">
        <v>3</v>
      </c>
      <c r="G628" s="22">
        <v>3</v>
      </c>
      <c r="H628" s="22">
        <v>3</v>
      </c>
      <c r="I628" s="21">
        <v>1</v>
      </c>
      <c r="J628" s="21">
        <v>2</v>
      </c>
      <c r="K628" s="25" t="s">
        <v>514</v>
      </c>
    </row>
    <row r="629" spans="1:12" ht="22.7" customHeight="1" x14ac:dyDescent="0.2">
      <c r="C629" s="1" t="s">
        <v>415</v>
      </c>
      <c r="D629" s="20">
        <f t="shared" ref="D629:D645" si="116">SUM(E629:K629)</f>
        <v>5</v>
      </c>
      <c r="E629" s="22">
        <v>2</v>
      </c>
      <c r="F629" s="22" t="s">
        <v>514</v>
      </c>
      <c r="G629" s="22" t="s">
        <v>514</v>
      </c>
      <c r="H629" s="22" t="s">
        <v>514</v>
      </c>
      <c r="I629" s="22">
        <v>1</v>
      </c>
      <c r="J629" s="22" t="s">
        <v>514</v>
      </c>
      <c r="K629" s="25">
        <v>2</v>
      </c>
    </row>
    <row r="630" spans="1:12" ht="22.7" customHeight="1" x14ac:dyDescent="0.25">
      <c r="A630" s="58" t="s">
        <v>513</v>
      </c>
      <c r="B630" s="58"/>
      <c r="C630" s="58"/>
      <c r="D630" s="58"/>
      <c r="E630" s="58"/>
      <c r="F630" s="58"/>
      <c r="G630" s="58"/>
      <c r="H630" s="58"/>
      <c r="I630" s="58"/>
      <c r="J630" s="58"/>
      <c r="K630" s="58"/>
    </row>
    <row r="631" spans="1:12" ht="22.7" customHeight="1" x14ac:dyDescent="0.25">
      <c r="A631" s="58" t="s">
        <v>462</v>
      </c>
      <c r="B631" s="58"/>
      <c r="C631" s="58"/>
      <c r="D631" s="58"/>
      <c r="E631" s="58"/>
      <c r="F631" s="58"/>
      <c r="G631" s="58"/>
      <c r="H631" s="58"/>
      <c r="I631" s="58"/>
      <c r="J631" s="58"/>
      <c r="K631" s="58"/>
    </row>
    <row r="632" spans="1:12" ht="22.7" customHeight="1" x14ac:dyDescent="0.2">
      <c r="C632" s="3"/>
      <c r="D632" s="3"/>
      <c r="E632" s="3"/>
      <c r="F632" s="3"/>
      <c r="G632" s="3"/>
      <c r="H632" s="3"/>
      <c r="I632" s="3"/>
      <c r="J632" s="3"/>
      <c r="K632" s="3"/>
    </row>
    <row r="633" spans="1:12" s="5" customFormat="1" ht="32.25" customHeight="1" x14ac:dyDescent="0.2">
      <c r="A633" s="63" t="s">
        <v>0</v>
      </c>
      <c r="B633" s="63"/>
      <c r="C633" s="64"/>
      <c r="D633" s="69" t="s">
        <v>1</v>
      </c>
      <c r="E633" s="70"/>
      <c r="F633" s="70"/>
      <c r="G633" s="70"/>
      <c r="H633" s="70"/>
      <c r="I633" s="70"/>
      <c r="J633" s="70"/>
      <c r="K633" s="70"/>
      <c r="L633" s="4"/>
    </row>
    <row r="634" spans="1:12" s="5" customFormat="1" ht="32.25" customHeight="1" x14ac:dyDescent="0.2">
      <c r="A634" s="65"/>
      <c r="B634" s="65"/>
      <c r="C634" s="66"/>
      <c r="D634" s="71" t="s">
        <v>2</v>
      </c>
      <c r="E634" s="61" t="s">
        <v>3</v>
      </c>
      <c r="F634" s="70"/>
      <c r="G634" s="70"/>
      <c r="H634" s="70"/>
      <c r="I634" s="70"/>
      <c r="J634" s="70"/>
      <c r="K634" s="70"/>
      <c r="L634" s="4"/>
    </row>
    <row r="635" spans="1:12" s="5" customFormat="1" ht="22.7" customHeight="1" x14ac:dyDescent="0.2">
      <c r="A635" s="65"/>
      <c r="B635" s="65"/>
      <c r="C635" s="66"/>
      <c r="D635" s="72"/>
      <c r="E635" s="59" t="s">
        <v>4</v>
      </c>
      <c r="F635" s="59" t="s">
        <v>5</v>
      </c>
      <c r="G635" s="59" t="s">
        <v>6</v>
      </c>
      <c r="H635" s="59" t="s">
        <v>7</v>
      </c>
      <c r="I635" s="59" t="s">
        <v>8</v>
      </c>
      <c r="J635" s="59" t="s">
        <v>9</v>
      </c>
      <c r="K635" s="61" t="s">
        <v>10</v>
      </c>
      <c r="L635" s="4"/>
    </row>
    <row r="636" spans="1:12" s="5" customFormat="1" ht="22.7" customHeight="1" x14ac:dyDescent="0.2">
      <c r="A636" s="67"/>
      <c r="B636" s="67"/>
      <c r="C636" s="68"/>
      <c r="D636" s="73"/>
      <c r="E636" s="60"/>
      <c r="F636" s="60"/>
      <c r="G636" s="60"/>
      <c r="H636" s="60"/>
      <c r="I636" s="60"/>
      <c r="J636" s="60"/>
      <c r="K636" s="62"/>
      <c r="L636" s="4"/>
    </row>
    <row r="637" spans="1:12" ht="33" customHeight="1" x14ac:dyDescent="0.25">
      <c r="B637" s="31" t="s">
        <v>524</v>
      </c>
      <c r="C637" s="1"/>
      <c r="D637" s="20"/>
      <c r="E637" s="22"/>
      <c r="F637" s="21"/>
      <c r="G637" s="22"/>
      <c r="H637" s="22"/>
      <c r="I637" s="22"/>
      <c r="J637" s="22"/>
      <c r="K637" s="25"/>
    </row>
    <row r="638" spans="1:12" ht="22.7" customHeight="1" x14ac:dyDescent="0.2">
      <c r="C638" s="1" t="s">
        <v>416</v>
      </c>
      <c r="D638" s="20">
        <f t="shared" si="116"/>
        <v>13</v>
      </c>
      <c r="E638" s="21">
        <v>3</v>
      </c>
      <c r="F638" s="21">
        <v>2</v>
      </c>
      <c r="G638" s="22">
        <v>1</v>
      </c>
      <c r="H638" s="21">
        <v>1</v>
      </c>
      <c r="I638" s="35">
        <v>1</v>
      </c>
      <c r="J638" s="35">
        <v>5</v>
      </c>
      <c r="K638" s="25" t="s">
        <v>514</v>
      </c>
    </row>
    <row r="639" spans="1:12" ht="22.7" customHeight="1" x14ac:dyDescent="0.2">
      <c r="C639" s="1" t="s">
        <v>417</v>
      </c>
      <c r="D639" s="20">
        <f t="shared" si="116"/>
        <v>3</v>
      </c>
      <c r="E639" s="22" t="s">
        <v>514</v>
      </c>
      <c r="F639" s="21">
        <v>1</v>
      </c>
      <c r="G639" s="22" t="s">
        <v>514</v>
      </c>
      <c r="H639" s="22" t="s">
        <v>514</v>
      </c>
      <c r="I639" s="22">
        <v>1</v>
      </c>
      <c r="J639" s="22" t="s">
        <v>514</v>
      </c>
      <c r="K639" s="25">
        <v>1</v>
      </c>
    </row>
    <row r="640" spans="1:12" ht="22.7" customHeight="1" x14ac:dyDescent="0.2">
      <c r="C640" s="1" t="s">
        <v>418</v>
      </c>
      <c r="D640" s="20">
        <f t="shared" si="116"/>
        <v>2</v>
      </c>
      <c r="E640" s="21">
        <v>1</v>
      </c>
      <c r="F640" s="22" t="s">
        <v>514</v>
      </c>
      <c r="G640" s="22" t="s">
        <v>514</v>
      </c>
      <c r="H640" s="22" t="s">
        <v>514</v>
      </c>
      <c r="I640" s="22" t="s">
        <v>514</v>
      </c>
      <c r="J640" s="22" t="s">
        <v>514</v>
      </c>
      <c r="K640" s="25">
        <v>1</v>
      </c>
    </row>
    <row r="641" spans="1:12" ht="22.7" customHeight="1" x14ac:dyDescent="0.25">
      <c r="A641" s="29"/>
      <c r="B641" s="32" t="s">
        <v>419</v>
      </c>
      <c r="C641" s="29"/>
      <c r="D641" s="11">
        <f t="shared" si="116"/>
        <v>17</v>
      </c>
      <c r="E641" s="11">
        <f t="shared" ref="E641:K641" si="117">SUM(E642:E645)</f>
        <v>4</v>
      </c>
      <c r="F641" s="38">
        <f t="shared" si="117"/>
        <v>3</v>
      </c>
      <c r="G641" s="38">
        <f t="shared" si="117"/>
        <v>1</v>
      </c>
      <c r="H641" s="38">
        <f t="shared" si="117"/>
        <v>5</v>
      </c>
      <c r="I641" s="38">
        <f t="shared" si="117"/>
        <v>1</v>
      </c>
      <c r="J641" s="38">
        <f t="shared" si="117"/>
        <v>2</v>
      </c>
      <c r="K641" s="19">
        <f t="shared" si="117"/>
        <v>1</v>
      </c>
    </row>
    <row r="642" spans="1:12" ht="22.7" customHeight="1" x14ac:dyDescent="0.2">
      <c r="C642" s="1" t="s">
        <v>420</v>
      </c>
      <c r="D642" s="20">
        <f t="shared" si="116"/>
        <v>11</v>
      </c>
      <c r="E642" s="21">
        <v>3</v>
      </c>
      <c r="F642" s="21">
        <v>2</v>
      </c>
      <c r="G642" s="21">
        <v>1</v>
      </c>
      <c r="H642" s="21">
        <v>4</v>
      </c>
      <c r="I642" s="22" t="s">
        <v>514</v>
      </c>
      <c r="J642" s="21">
        <v>1</v>
      </c>
      <c r="K642" s="25" t="s">
        <v>514</v>
      </c>
    </row>
    <row r="643" spans="1:12" ht="22.7" customHeight="1" x14ac:dyDescent="0.2">
      <c r="C643" s="1" t="s">
        <v>539</v>
      </c>
      <c r="D643" s="20">
        <f t="shared" si="116"/>
        <v>1</v>
      </c>
      <c r="E643" s="22" t="s">
        <v>514</v>
      </c>
      <c r="F643" s="22" t="s">
        <v>514</v>
      </c>
      <c r="G643" s="22" t="s">
        <v>514</v>
      </c>
      <c r="H643" s="21">
        <v>1</v>
      </c>
      <c r="I643" s="22" t="s">
        <v>514</v>
      </c>
      <c r="J643" s="22" t="s">
        <v>514</v>
      </c>
      <c r="K643" s="25" t="s">
        <v>514</v>
      </c>
    </row>
    <row r="644" spans="1:12" ht="22.7" customHeight="1" x14ac:dyDescent="0.2">
      <c r="C644" s="1" t="s">
        <v>475</v>
      </c>
      <c r="D644" s="20">
        <f t="shared" si="116"/>
        <v>2</v>
      </c>
      <c r="E644" s="21">
        <v>1</v>
      </c>
      <c r="F644" s="22" t="s">
        <v>514</v>
      </c>
      <c r="G644" s="22" t="s">
        <v>514</v>
      </c>
      <c r="H644" s="22" t="s">
        <v>514</v>
      </c>
      <c r="I644" s="22" t="s">
        <v>514</v>
      </c>
      <c r="J644" s="22" t="s">
        <v>514</v>
      </c>
      <c r="K644" s="23">
        <v>1</v>
      </c>
    </row>
    <row r="645" spans="1:12" ht="22.7" customHeight="1" x14ac:dyDescent="0.2">
      <c r="C645" s="1" t="s">
        <v>421</v>
      </c>
      <c r="D645" s="20">
        <f t="shared" si="116"/>
        <v>3</v>
      </c>
      <c r="E645" s="22" t="s">
        <v>514</v>
      </c>
      <c r="F645" s="22">
        <v>1</v>
      </c>
      <c r="G645" s="22" t="s">
        <v>514</v>
      </c>
      <c r="H645" s="22" t="s">
        <v>514</v>
      </c>
      <c r="I645" s="22">
        <v>1</v>
      </c>
      <c r="J645" s="22">
        <v>1</v>
      </c>
      <c r="K645" s="25" t="s">
        <v>514</v>
      </c>
    </row>
    <row r="646" spans="1:12" ht="22.7" customHeight="1" x14ac:dyDescent="0.25">
      <c r="A646" s="29"/>
      <c r="B646" s="32" t="s">
        <v>422</v>
      </c>
      <c r="C646" s="29"/>
      <c r="D646" s="11">
        <f t="shared" ref="D646:D663" si="118">SUM(E646:K646)</f>
        <v>22</v>
      </c>
      <c r="E646" s="11">
        <f t="shared" ref="E646:K646" si="119">SUM(E647:E648)</f>
        <v>5</v>
      </c>
      <c r="F646" s="38">
        <f t="shared" si="119"/>
        <v>7</v>
      </c>
      <c r="G646" s="38">
        <f t="shared" si="119"/>
        <v>3</v>
      </c>
      <c r="H646" s="38">
        <f t="shared" si="119"/>
        <v>1</v>
      </c>
      <c r="I646" s="38">
        <f t="shared" si="119"/>
        <v>2</v>
      </c>
      <c r="J646" s="38">
        <f t="shared" si="119"/>
        <v>3</v>
      </c>
      <c r="K646" s="19">
        <f t="shared" si="119"/>
        <v>1</v>
      </c>
    </row>
    <row r="647" spans="1:12" ht="22.7" customHeight="1" x14ac:dyDescent="0.2">
      <c r="C647" s="1" t="s">
        <v>423</v>
      </c>
      <c r="D647" s="20">
        <f t="shared" si="118"/>
        <v>21</v>
      </c>
      <c r="E647" s="21">
        <v>5</v>
      </c>
      <c r="F647" s="21">
        <v>6</v>
      </c>
      <c r="G647" s="21">
        <v>3</v>
      </c>
      <c r="H647" s="21">
        <v>1</v>
      </c>
      <c r="I647" s="21">
        <v>2</v>
      </c>
      <c r="J647" s="21">
        <v>3</v>
      </c>
      <c r="K647" s="23">
        <v>1</v>
      </c>
    </row>
    <row r="648" spans="1:12" ht="22.7" customHeight="1" x14ac:dyDescent="0.2">
      <c r="C648" s="1" t="s">
        <v>226</v>
      </c>
      <c r="D648" s="20">
        <f t="shared" si="118"/>
        <v>1</v>
      </c>
      <c r="E648" s="22" t="s">
        <v>514</v>
      </c>
      <c r="F648" s="22">
        <v>1</v>
      </c>
      <c r="G648" s="22" t="s">
        <v>514</v>
      </c>
      <c r="H648" s="22" t="s">
        <v>514</v>
      </c>
      <c r="I648" s="22" t="s">
        <v>514</v>
      </c>
      <c r="J648" s="22" t="s">
        <v>514</v>
      </c>
      <c r="K648" s="25" t="s">
        <v>514</v>
      </c>
    </row>
    <row r="649" spans="1:12" ht="22.7" customHeight="1" x14ac:dyDescent="0.25">
      <c r="A649" s="29"/>
      <c r="B649" s="32" t="s">
        <v>316</v>
      </c>
      <c r="C649" s="29"/>
      <c r="D649" s="11">
        <f t="shared" si="118"/>
        <v>36</v>
      </c>
      <c r="E649" s="11">
        <f t="shared" ref="E649:K649" si="120">SUM(E650:E653)</f>
        <v>8</v>
      </c>
      <c r="F649" s="38">
        <f t="shared" si="120"/>
        <v>2</v>
      </c>
      <c r="G649" s="38">
        <f t="shared" si="120"/>
        <v>3</v>
      </c>
      <c r="H649" s="38">
        <f t="shared" si="120"/>
        <v>6</v>
      </c>
      <c r="I649" s="38">
        <f t="shared" si="120"/>
        <v>6</v>
      </c>
      <c r="J649" s="38">
        <f t="shared" si="120"/>
        <v>9</v>
      </c>
      <c r="K649" s="19">
        <f t="shared" si="120"/>
        <v>2</v>
      </c>
    </row>
    <row r="650" spans="1:12" ht="22.7" customHeight="1" x14ac:dyDescent="0.2">
      <c r="C650" s="1" t="s">
        <v>424</v>
      </c>
      <c r="D650" s="20">
        <f t="shared" si="118"/>
        <v>26</v>
      </c>
      <c r="E650" s="21">
        <v>6</v>
      </c>
      <c r="F650" s="21">
        <v>2</v>
      </c>
      <c r="G650" s="22">
        <v>2</v>
      </c>
      <c r="H650" s="21">
        <v>4</v>
      </c>
      <c r="I650" s="21">
        <v>5</v>
      </c>
      <c r="J650" s="21">
        <v>5</v>
      </c>
      <c r="K650" s="23">
        <v>2</v>
      </c>
    </row>
    <row r="651" spans="1:12" ht="22.7" customHeight="1" x14ac:dyDescent="0.2">
      <c r="C651" s="1" t="s">
        <v>487</v>
      </c>
      <c r="D651" s="20">
        <f t="shared" si="118"/>
        <v>1</v>
      </c>
      <c r="E651" s="22">
        <v>1</v>
      </c>
      <c r="F651" s="22" t="s">
        <v>514</v>
      </c>
      <c r="G651" s="22" t="s">
        <v>514</v>
      </c>
      <c r="H651" s="22" t="s">
        <v>514</v>
      </c>
      <c r="I651" s="22" t="s">
        <v>514</v>
      </c>
      <c r="J651" s="22" t="s">
        <v>514</v>
      </c>
      <c r="K651" s="25" t="s">
        <v>514</v>
      </c>
    </row>
    <row r="652" spans="1:12" ht="22.7" customHeight="1" x14ac:dyDescent="0.2">
      <c r="C652" s="1" t="s">
        <v>89</v>
      </c>
      <c r="D652" s="20">
        <f t="shared" si="118"/>
        <v>5</v>
      </c>
      <c r="E652" s="21">
        <v>1</v>
      </c>
      <c r="F652" s="22" t="s">
        <v>514</v>
      </c>
      <c r="G652" s="22">
        <v>1</v>
      </c>
      <c r="H652" s="22">
        <v>1</v>
      </c>
      <c r="I652" s="22" t="s">
        <v>514</v>
      </c>
      <c r="J652" s="22">
        <v>2</v>
      </c>
      <c r="K652" s="25" t="s">
        <v>514</v>
      </c>
    </row>
    <row r="653" spans="1:12" ht="22.7" customHeight="1" x14ac:dyDescent="0.2">
      <c r="C653" s="1" t="s">
        <v>262</v>
      </c>
      <c r="D653" s="20">
        <f t="shared" si="118"/>
        <v>4</v>
      </c>
      <c r="E653" s="22" t="s">
        <v>514</v>
      </c>
      <c r="F653" s="22" t="s">
        <v>514</v>
      </c>
      <c r="G653" s="22" t="s">
        <v>514</v>
      </c>
      <c r="H653" s="21">
        <v>1</v>
      </c>
      <c r="I653" s="21">
        <v>1</v>
      </c>
      <c r="J653" s="22">
        <v>2</v>
      </c>
      <c r="K653" s="25" t="s">
        <v>514</v>
      </c>
    </row>
    <row r="654" spans="1:12" ht="22.7" customHeight="1" x14ac:dyDescent="0.25">
      <c r="A654" s="29"/>
      <c r="B654" s="32" t="s">
        <v>198</v>
      </c>
      <c r="C654" s="29"/>
      <c r="D654" s="11">
        <f t="shared" si="118"/>
        <v>18</v>
      </c>
      <c r="E654" s="11">
        <f t="shared" ref="E654:K654" si="121">SUM(E655:E658)</f>
        <v>6</v>
      </c>
      <c r="F654" s="38">
        <f t="shared" si="121"/>
        <v>2</v>
      </c>
      <c r="G654" s="38">
        <f t="shared" si="121"/>
        <v>1</v>
      </c>
      <c r="H654" s="38">
        <f t="shared" si="121"/>
        <v>1</v>
      </c>
      <c r="I654" s="38">
        <f t="shared" si="121"/>
        <v>4</v>
      </c>
      <c r="J654" s="38">
        <f t="shared" si="121"/>
        <v>3</v>
      </c>
      <c r="K654" s="19">
        <f t="shared" si="121"/>
        <v>1</v>
      </c>
    </row>
    <row r="655" spans="1:12" s="16" customFormat="1" ht="22.7" customHeight="1" x14ac:dyDescent="0.2">
      <c r="A655" s="2"/>
      <c r="B655" s="2"/>
      <c r="C655" s="1" t="s">
        <v>425</v>
      </c>
      <c r="D655" s="20">
        <f t="shared" si="118"/>
        <v>14</v>
      </c>
      <c r="E655" s="21">
        <v>5</v>
      </c>
      <c r="F655" s="21">
        <v>1</v>
      </c>
      <c r="G655" s="21">
        <v>1</v>
      </c>
      <c r="H655" s="21">
        <v>1</v>
      </c>
      <c r="I655" s="21">
        <v>4</v>
      </c>
      <c r="J655" s="21">
        <v>1</v>
      </c>
      <c r="K655" s="23">
        <v>1</v>
      </c>
      <c r="L655" s="15"/>
    </row>
    <row r="656" spans="1:12" s="16" customFormat="1" ht="22.7" customHeight="1" x14ac:dyDescent="0.2">
      <c r="A656" s="2"/>
      <c r="B656" s="2"/>
      <c r="C656" s="1" t="s">
        <v>426</v>
      </c>
      <c r="D656" s="20">
        <f t="shared" si="118"/>
        <v>2</v>
      </c>
      <c r="E656" s="22" t="s">
        <v>514</v>
      </c>
      <c r="F656" s="22">
        <v>1</v>
      </c>
      <c r="G656" s="22" t="s">
        <v>514</v>
      </c>
      <c r="H656" s="22" t="s">
        <v>514</v>
      </c>
      <c r="I656" s="22" t="s">
        <v>514</v>
      </c>
      <c r="J656" s="22">
        <v>1</v>
      </c>
      <c r="K656" s="25" t="s">
        <v>514</v>
      </c>
      <c r="L656" s="15"/>
    </row>
    <row r="657" spans="1:12" ht="22.7" customHeight="1" x14ac:dyDescent="0.2">
      <c r="C657" s="1" t="s">
        <v>488</v>
      </c>
      <c r="D657" s="20">
        <f t="shared" si="118"/>
        <v>1</v>
      </c>
      <c r="E657" s="22" t="s">
        <v>514</v>
      </c>
      <c r="F657" s="22" t="s">
        <v>514</v>
      </c>
      <c r="G657" s="22" t="s">
        <v>514</v>
      </c>
      <c r="H657" s="22" t="s">
        <v>514</v>
      </c>
      <c r="I657" s="22" t="s">
        <v>514</v>
      </c>
      <c r="J657" s="22">
        <v>1</v>
      </c>
      <c r="K657" s="25" t="s">
        <v>514</v>
      </c>
    </row>
    <row r="658" spans="1:12" ht="22.7" customHeight="1" x14ac:dyDescent="0.2">
      <c r="C658" s="1" t="s">
        <v>427</v>
      </c>
      <c r="D658" s="20">
        <f t="shared" si="118"/>
        <v>1</v>
      </c>
      <c r="E658" s="22">
        <v>1</v>
      </c>
      <c r="F658" s="22" t="s">
        <v>514</v>
      </c>
      <c r="G658" s="22" t="s">
        <v>514</v>
      </c>
      <c r="H658" s="22" t="s">
        <v>514</v>
      </c>
      <c r="I658" s="22" t="s">
        <v>514</v>
      </c>
      <c r="J658" s="22" t="s">
        <v>514</v>
      </c>
      <c r="K658" s="25" t="s">
        <v>514</v>
      </c>
    </row>
    <row r="659" spans="1:12" ht="22.7" customHeight="1" x14ac:dyDescent="0.25">
      <c r="A659" s="29"/>
      <c r="B659" s="32" t="s">
        <v>428</v>
      </c>
      <c r="C659" s="29"/>
      <c r="D659" s="11">
        <f t="shared" si="118"/>
        <v>1227</v>
      </c>
      <c r="E659" s="11">
        <f t="shared" ref="E659:K659" si="122">SUM(E660:E679)</f>
        <v>152</v>
      </c>
      <c r="F659" s="38">
        <f t="shared" si="122"/>
        <v>191</v>
      </c>
      <c r="G659" s="38">
        <f t="shared" si="122"/>
        <v>149</v>
      </c>
      <c r="H659" s="38">
        <f t="shared" si="122"/>
        <v>167</v>
      </c>
      <c r="I659" s="38">
        <f t="shared" si="122"/>
        <v>173</v>
      </c>
      <c r="J659" s="38">
        <f t="shared" si="122"/>
        <v>215</v>
      </c>
      <c r="K659" s="19">
        <f t="shared" si="122"/>
        <v>180</v>
      </c>
    </row>
    <row r="660" spans="1:12" ht="22.7" customHeight="1" x14ac:dyDescent="0.2">
      <c r="C660" s="40" t="s">
        <v>429</v>
      </c>
      <c r="D660" s="20">
        <f t="shared" si="118"/>
        <v>929</v>
      </c>
      <c r="E660" s="21">
        <v>89</v>
      </c>
      <c r="F660" s="21">
        <v>149</v>
      </c>
      <c r="G660" s="21">
        <v>118</v>
      </c>
      <c r="H660" s="21">
        <v>137</v>
      </c>
      <c r="I660" s="21">
        <v>137</v>
      </c>
      <c r="J660" s="21">
        <v>166</v>
      </c>
      <c r="K660" s="23">
        <v>133</v>
      </c>
    </row>
    <row r="661" spans="1:12" ht="22.7" customHeight="1" x14ac:dyDescent="0.2">
      <c r="C661" s="40" t="s">
        <v>267</v>
      </c>
      <c r="D661" s="20">
        <f t="shared" si="118"/>
        <v>5</v>
      </c>
      <c r="E661" s="22">
        <v>1</v>
      </c>
      <c r="F661" s="21">
        <v>1</v>
      </c>
      <c r="G661" s="22" t="s">
        <v>514</v>
      </c>
      <c r="H661" s="22" t="s">
        <v>514</v>
      </c>
      <c r="I661" s="22" t="s">
        <v>514</v>
      </c>
      <c r="J661" s="21">
        <v>3</v>
      </c>
      <c r="K661" s="25" t="s">
        <v>514</v>
      </c>
    </row>
    <row r="662" spans="1:12" ht="22.7" customHeight="1" x14ac:dyDescent="0.2">
      <c r="C662" s="40" t="s">
        <v>430</v>
      </c>
      <c r="D662" s="20">
        <f t="shared" si="118"/>
        <v>33</v>
      </c>
      <c r="E662" s="21">
        <v>6</v>
      </c>
      <c r="F662" s="21">
        <v>5</v>
      </c>
      <c r="G662" s="21">
        <v>3</v>
      </c>
      <c r="H662" s="21">
        <v>3</v>
      </c>
      <c r="I662" s="21">
        <v>8</v>
      </c>
      <c r="J662" s="21">
        <v>4</v>
      </c>
      <c r="K662" s="23">
        <v>4</v>
      </c>
    </row>
    <row r="663" spans="1:12" ht="22.7" customHeight="1" x14ac:dyDescent="0.2">
      <c r="C663" s="40" t="s">
        <v>431</v>
      </c>
      <c r="D663" s="20">
        <f t="shared" si="118"/>
        <v>8</v>
      </c>
      <c r="E663" s="21">
        <v>4</v>
      </c>
      <c r="F663" s="22" t="s">
        <v>514</v>
      </c>
      <c r="G663" s="21">
        <v>1</v>
      </c>
      <c r="H663" s="21">
        <v>1</v>
      </c>
      <c r="I663" s="21">
        <v>1</v>
      </c>
      <c r="J663" s="22" t="s">
        <v>514</v>
      </c>
      <c r="K663" s="25">
        <v>1</v>
      </c>
    </row>
    <row r="664" spans="1:12" ht="22.7" customHeight="1" x14ac:dyDescent="0.2">
      <c r="C664" s="40" t="s">
        <v>432</v>
      </c>
      <c r="D664" s="20">
        <f t="shared" ref="D664:D665" si="123">SUM(E664:K664)</f>
        <v>6</v>
      </c>
      <c r="E664" s="21">
        <v>2</v>
      </c>
      <c r="F664" s="22" t="s">
        <v>514</v>
      </c>
      <c r="G664" s="21">
        <v>1</v>
      </c>
      <c r="H664" s="22" t="s">
        <v>514</v>
      </c>
      <c r="I664" s="22" t="s">
        <v>514</v>
      </c>
      <c r="J664" s="22" t="s">
        <v>514</v>
      </c>
      <c r="K664" s="23">
        <v>3</v>
      </c>
    </row>
    <row r="665" spans="1:12" ht="22.7" customHeight="1" x14ac:dyDescent="0.2">
      <c r="C665" s="40" t="s">
        <v>433</v>
      </c>
      <c r="D665" s="20">
        <f t="shared" si="123"/>
        <v>7</v>
      </c>
      <c r="E665" s="21">
        <v>2</v>
      </c>
      <c r="F665" s="21">
        <v>2</v>
      </c>
      <c r="G665" s="22">
        <v>1</v>
      </c>
      <c r="H665" s="22" t="s">
        <v>514</v>
      </c>
      <c r="I665" s="7">
        <v>1</v>
      </c>
      <c r="J665" s="22" t="s">
        <v>514</v>
      </c>
      <c r="K665" s="8">
        <v>1</v>
      </c>
    </row>
    <row r="666" spans="1:12" ht="22.7" customHeight="1" x14ac:dyDescent="0.2">
      <c r="C666" s="40" t="s">
        <v>434</v>
      </c>
      <c r="D666" s="20">
        <f t="shared" ref="D666:D684" si="124">SUM(E666:K666)</f>
        <v>93</v>
      </c>
      <c r="E666" s="21">
        <v>16</v>
      </c>
      <c r="F666" s="21">
        <v>15</v>
      </c>
      <c r="G666" s="21">
        <v>11</v>
      </c>
      <c r="H666" s="21">
        <v>11</v>
      </c>
      <c r="I666" s="21">
        <v>14</v>
      </c>
      <c r="J666" s="21">
        <v>14</v>
      </c>
      <c r="K666" s="23">
        <v>12</v>
      </c>
    </row>
    <row r="667" spans="1:12" ht="22.7" customHeight="1" x14ac:dyDescent="0.25">
      <c r="A667" s="58" t="s">
        <v>513</v>
      </c>
      <c r="B667" s="58"/>
      <c r="C667" s="58"/>
      <c r="D667" s="58"/>
      <c r="E667" s="58"/>
      <c r="F667" s="58"/>
      <c r="G667" s="58"/>
      <c r="H667" s="58"/>
      <c r="I667" s="58"/>
      <c r="J667" s="58"/>
      <c r="K667" s="58"/>
    </row>
    <row r="668" spans="1:12" ht="22.7" customHeight="1" x14ac:dyDescent="0.25">
      <c r="A668" s="58" t="s">
        <v>462</v>
      </c>
      <c r="B668" s="58"/>
      <c r="C668" s="58"/>
      <c r="D668" s="58"/>
      <c r="E668" s="58"/>
      <c r="F668" s="58"/>
      <c r="G668" s="58"/>
      <c r="H668" s="58"/>
      <c r="I668" s="58"/>
      <c r="J668" s="58"/>
      <c r="K668" s="58"/>
    </row>
    <row r="669" spans="1:12" ht="22.7" customHeight="1" x14ac:dyDescent="0.2">
      <c r="C669" s="3"/>
      <c r="D669" s="3"/>
      <c r="E669" s="3"/>
      <c r="F669" s="3"/>
      <c r="G669" s="3"/>
      <c r="H669" s="3"/>
      <c r="I669" s="3"/>
      <c r="J669" s="3"/>
      <c r="K669" s="3"/>
    </row>
    <row r="670" spans="1:12" s="5" customFormat="1" ht="32.25" customHeight="1" x14ac:dyDescent="0.2">
      <c r="A670" s="63" t="s">
        <v>0</v>
      </c>
      <c r="B670" s="63"/>
      <c r="C670" s="64"/>
      <c r="D670" s="69" t="s">
        <v>1</v>
      </c>
      <c r="E670" s="70"/>
      <c r="F670" s="70"/>
      <c r="G670" s="70"/>
      <c r="H670" s="70"/>
      <c r="I670" s="70"/>
      <c r="J670" s="70"/>
      <c r="K670" s="70"/>
      <c r="L670" s="4"/>
    </row>
    <row r="671" spans="1:12" s="5" customFormat="1" ht="32.25" customHeight="1" x14ac:dyDescent="0.2">
      <c r="A671" s="65"/>
      <c r="B671" s="65"/>
      <c r="C671" s="66"/>
      <c r="D671" s="71" t="s">
        <v>2</v>
      </c>
      <c r="E671" s="61" t="s">
        <v>3</v>
      </c>
      <c r="F671" s="70"/>
      <c r="G671" s="70"/>
      <c r="H671" s="70"/>
      <c r="I671" s="70"/>
      <c r="J671" s="70"/>
      <c r="K671" s="70"/>
      <c r="L671" s="4"/>
    </row>
    <row r="672" spans="1:12" s="5" customFormat="1" ht="22.7" customHeight="1" x14ac:dyDescent="0.2">
      <c r="A672" s="65"/>
      <c r="B672" s="65"/>
      <c r="C672" s="66"/>
      <c r="D672" s="72"/>
      <c r="E672" s="59" t="s">
        <v>4</v>
      </c>
      <c r="F672" s="59" t="s">
        <v>5</v>
      </c>
      <c r="G672" s="59" t="s">
        <v>6</v>
      </c>
      <c r="H672" s="59" t="s">
        <v>7</v>
      </c>
      <c r="I672" s="59" t="s">
        <v>8</v>
      </c>
      <c r="J672" s="59" t="s">
        <v>9</v>
      </c>
      <c r="K672" s="61" t="s">
        <v>10</v>
      </c>
      <c r="L672" s="4"/>
    </row>
    <row r="673" spans="1:12" s="5" customFormat="1" ht="22.7" customHeight="1" x14ac:dyDescent="0.2">
      <c r="A673" s="67"/>
      <c r="B673" s="67"/>
      <c r="C673" s="68"/>
      <c r="D673" s="73"/>
      <c r="E673" s="60"/>
      <c r="F673" s="60"/>
      <c r="G673" s="60"/>
      <c r="H673" s="60"/>
      <c r="I673" s="60"/>
      <c r="J673" s="60"/>
      <c r="K673" s="62"/>
      <c r="L673" s="4"/>
    </row>
    <row r="674" spans="1:12" ht="33" customHeight="1" x14ac:dyDescent="0.25">
      <c r="B674" s="31" t="s">
        <v>525</v>
      </c>
      <c r="C674" s="6"/>
      <c r="D674" s="7"/>
      <c r="E674" s="7"/>
      <c r="F674" s="7"/>
      <c r="G674" s="7"/>
      <c r="H674" s="7"/>
      <c r="I674" s="7"/>
      <c r="J674" s="7"/>
      <c r="K674" s="8"/>
    </row>
    <row r="675" spans="1:12" ht="22.7" customHeight="1" x14ac:dyDescent="0.2">
      <c r="C675" s="40" t="s">
        <v>160</v>
      </c>
      <c r="D675" s="20">
        <f t="shared" si="124"/>
        <v>25</v>
      </c>
      <c r="E675" s="21">
        <v>11</v>
      </c>
      <c r="F675" s="21">
        <v>2</v>
      </c>
      <c r="G675" s="21">
        <v>2</v>
      </c>
      <c r="H675" s="22" t="s">
        <v>514</v>
      </c>
      <c r="I675" s="21">
        <v>2</v>
      </c>
      <c r="J675" s="21">
        <v>2</v>
      </c>
      <c r="K675" s="23">
        <v>6</v>
      </c>
    </row>
    <row r="676" spans="1:12" ht="22.7" customHeight="1" x14ac:dyDescent="0.2">
      <c r="C676" s="40" t="s">
        <v>435</v>
      </c>
      <c r="D676" s="20">
        <f t="shared" si="124"/>
        <v>58</v>
      </c>
      <c r="E676" s="21">
        <v>10</v>
      </c>
      <c r="F676" s="21">
        <v>8</v>
      </c>
      <c r="G676" s="21">
        <v>3</v>
      </c>
      <c r="H676" s="21">
        <v>10</v>
      </c>
      <c r="I676" s="21">
        <v>5</v>
      </c>
      <c r="J676" s="21">
        <v>11</v>
      </c>
      <c r="K676" s="23">
        <v>11</v>
      </c>
    </row>
    <row r="677" spans="1:12" ht="22.7" customHeight="1" x14ac:dyDescent="0.2">
      <c r="C677" s="40" t="s">
        <v>436</v>
      </c>
      <c r="D677" s="20">
        <f t="shared" si="124"/>
        <v>10</v>
      </c>
      <c r="E677" s="21">
        <v>2</v>
      </c>
      <c r="F677" s="21">
        <v>1</v>
      </c>
      <c r="G677" s="21">
        <v>1</v>
      </c>
      <c r="H677" s="21">
        <v>1</v>
      </c>
      <c r="I677" s="21">
        <v>1</v>
      </c>
      <c r="J677" s="22" t="s">
        <v>514</v>
      </c>
      <c r="K677" s="23">
        <v>4</v>
      </c>
    </row>
    <row r="678" spans="1:12" ht="22.7" customHeight="1" x14ac:dyDescent="0.2">
      <c r="C678" s="40" t="s">
        <v>416</v>
      </c>
      <c r="D678" s="20">
        <f t="shared" si="124"/>
        <v>52</v>
      </c>
      <c r="E678" s="21">
        <v>8</v>
      </c>
      <c r="F678" s="21">
        <v>8</v>
      </c>
      <c r="G678" s="21">
        <v>8</v>
      </c>
      <c r="H678" s="21">
        <v>4</v>
      </c>
      <c r="I678" s="7">
        <v>4</v>
      </c>
      <c r="J678" s="7">
        <v>15</v>
      </c>
      <c r="K678" s="8">
        <v>5</v>
      </c>
    </row>
    <row r="679" spans="1:12" ht="22.7" customHeight="1" x14ac:dyDescent="0.2">
      <c r="C679" s="40" t="s">
        <v>437</v>
      </c>
      <c r="D679" s="20">
        <f t="shared" si="124"/>
        <v>1</v>
      </c>
      <c r="E679" s="22">
        <v>1</v>
      </c>
      <c r="F679" s="22" t="s">
        <v>514</v>
      </c>
      <c r="G679" s="22" t="s">
        <v>514</v>
      </c>
      <c r="H679" s="22" t="s">
        <v>514</v>
      </c>
      <c r="I679" s="22" t="s">
        <v>514</v>
      </c>
      <c r="J679" s="22" t="s">
        <v>514</v>
      </c>
      <c r="K679" s="25" t="s">
        <v>514</v>
      </c>
    </row>
    <row r="680" spans="1:12" ht="22.7" customHeight="1" x14ac:dyDescent="0.25">
      <c r="A680" s="29"/>
      <c r="B680" s="32" t="s">
        <v>438</v>
      </c>
      <c r="C680" s="29"/>
      <c r="D680" s="11">
        <f t="shared" si="124"/>
        <v>120</v>
      </c>
      <c r="E680" s="11">
        <f t="shared" ref="E680:K680" si="125">SUM(E681:E690)</f>
        <v>22</v>
      </c>
      <c r="F680" s="38">
        <f t="shared" si="125"/>
        <v>27</v>
      </c>
      <c r="G680" s="38">
        <f t="shared" si="125"/>
        <v>8</v>
      </c>
      <c r="H680" s="38">
        <f t="shared" si="125"/>
        <v>14</v>
      </c>
      <c r="I680" s="38">
        <f t="shared" si="125"/>
        <v>11</v>
      </c>
      <c r="J680" s="38">
        <f t="shared" si="125"/>
        <v>23</v>
      </c>
      <c r="K680" s="19">
        <f t="shared" si="125"/>
        <v>15</v>
      </c>
    </row>
    <row r="681" spans="1:12" ht="22.7" customHeight="1" x14ac:dyDescent="0.2">
      <c r="C681" s="40" t="s">
        <v>439</v>
      </c>
      <c r="D681" s="20">
        <f t="shared" si="124"/>
        <v>75</v>
      </c>
      <c r="E681" s="21">
        <v>10</v>
      </c>
      <c r="F681" s="21">
        <v>20</v>
      </c>
      <c r="G681" s="21">
        <v>4</v>
      </c>
      <c r="H681" s="21">
        <v>12</v>
      </c>
      <c r="I681" s="21">
        <v>7</v>
      </c>
      <c r="J681" s="21">
        <v>13</v>
      </c>
      <c r="K681" s="23">
        <v>9</v>
      </c>
    </row>
    <row r="682" spans="1:12" ht="22.7" customHeight="1" x14ac:dyDescent="0.2">
      <c r="C682" s="40" t="s">
        <v>440</v>
      </c>
      <c r="D682" s="20">
        <f t="shared" si="124"/>
        <v>2</v>
      </c>
      <c r="E682" s="22" t="s">
        <v>514</v>
      </c>
      <c r="F682" s="22">
        <v>1</v>
      </c>
      <c r="G682" s="22" t="s">
        <v>514</v>
      </c>
      <c r="H682" s="22" t="s">
        <v>514</v>
      </c>
      <c r="I682" s="22" t="s">
        <v>514</v>
      </c>
      <c r="J682" s="22">
        <v>1</v>
      </c>
      <c r="K682" s="25" t="s">
        <v>514</v>
      </c>
    </row>
    <row r="683" spans="1:12" ht="22.7" customHeight="1" x14ac:dyDescent="0.2">
      <c r="C683" s="40" t="s">
        <v>489</v>
      </c>
      <c r="D683" s="20">
        <f t="shared" si="124"/>
        <v>1</v>
      </c>
      <c r="E683" s="21">
        <v>1</v>
      </c>
      <c r="F683" s="22" t="s">
        <v>514</v>
      </c>
      <c r="G683" s="22" t="s">
        <v>514</v>
      </c>
      <c r="H683" s="22" t="s">
        <v>514</v>
      </c>
      <c r="I683" s="22" t="s">
        <v>514</v>
      </c>
      <c r="J683" s="22" t="s">
        <v>514</v>
      </c>
      <c r="K683" s="25" t="s">
        <v>514</v>
      </c>
    </row>
    <row r="684" spans="1:12" ht="22.7" customHeight="1" x14ac:dyDescent="0.2">
      <c r="C684" s="40" t="s">
        <v>441</v>
      </c>
      <c r="D684" s="20">
        <f t="shared" si="124"/>
        <v>12</v>
      </c>
      <c r="E684" s="22">
        <v>5</v>
      </c>
      <c r="F684" s="22" t="s">
        <v>514</v>
      </c>
      <c r="G684" s="21">
        <v>1</v>
      </c>
      <c r="H684" s="22">
        <v>1</v>
      </c>
      <c r="I684" s="22" t="s">
        <v>514</v>
      </c>
      <c r="J684" s="21">
        <v>2</v>
      </c>
      <c r="K684" s="23">
        <v>3</v>
      </c>
    </row>
    <row r="685" spans="1:12" ht="22.7" customHeight="1" x14ac:dyDescent="0.2">
      <c r="C685" s="40" t="s">
        <v>109</v>
      </c>
      <c r="D685" s="20">
        <f t="shared" ref="D685" si="126">SUM(E685:K685)</f>
        <v>11</v>
      </c>
      <c r="E685" s="22" t="s">
        <v>514</v>
      </c>
      <c r="F685" s="21">
        <v>1</v>
      </c>
      <c r="G685" s="21">
        <v>2</v>
      </c>
      <c r="H685" s="22">
        <v>1</v>
      </c>
      <c r="I685" s="21">
        <v>2</v>
      </c>
      <c r="J685" s="22">
        <v>3</v>
      </c>
      <c r="K685" s="23">
        <v>2</v>
      </c>
    </row>
    <row r="686" spans="1:12" ht="22.7" customHeight="1" x14ac:dyDescent="0.2">
      <c r="C686" s="40" t="s">
        <v>442</v>
      </c>
      <c r="D686" s="20">
        <f>SUM(E686:K686)</f>
        <v>3</v>
      </c>
      <c r="E686" s="22" t="s">
        <v>514</v>
      </c>
      <c r="F686" s="21">
        <v>1</v>
      </c>
      <c r="G686" s="22">
        <v>1</v>
      </c>
      <c r="H686" s="22" t="s">
        <v>514</v>
      </c>
      <c r="I686" s="21">
        <v>1</v>
      </c>
      <c r="J686" s="22" t="s">
        <v>514</v>
      </c>
      <c r="K686" s="25" t="s">
        <v>514</v>
      </c>
    </row>
    <row r="687" spans="1:12" ht="22.7" customHeight="1" x14ac:dyDescent="0.2">
      <c r="C687" s="40" t="s">
        <v>443</v>
      </c>
      <c r="D687" s="20">
        <f t="shared" ref="D687:D695" si="127">SUM(E687:K687)</f>
        <v>3</v>
      </c>
      <c r="E687" s="22" t="s">
        <v>514</v>
      </c>
      <c r="F687" s="22">
        <v>1</v>
      </c>
      <c r="G687" s="22" t="s">
        <v>514</v>
      </c>
      <c r="H687" s="22" t="s">
        <v>514</v>
      </c>
      <c r="I687" s="22" t="s">
        <v>514</v>
      </c>
      <c r="J687" s="22">
        <v>2</v>
      </c>
      <c r="K687" s="25" t="s">
        <v>514</v>
      </c>
    </row>
    <row r="688" spans="1:12" ht="22.7" customHeight="1" x14ac:dyDescent="0.2">
      <c r="C688" s="40" t="s">
        <v>74</v>
      </c>
      <c r="D688" s="20">
        <f t="shared" si="127"/>
        <v>3</v>
      </c>
      <c r="E688" s="22" t="s">
        <v>514</v>
      </c>
      <c r="F688" s="22">
        <v>1</v>
      </c>
      <c r="G688" s="22" t="s">
        <v>514</v>
      </c>
      <c r="H688" s="22" t="s">
        <v>514</v>
      </c>
      <c r="I688" s="22" t="s">
        <v>514</v>
      </c>
      <c r="J688" s="22">
        <v>2</v>
      </c>
      <c r="K688" s="25" t="s">
        <v>514</v>
      </c>
    </row>
    <row r="689" spans="1:12" ht="22.7" customHeight="1" x14ac:dyDescent="0.2">
      <c r="C689" s="40" t="s">
        <v>444</v>
      </c>
      <c r="D689" s="20">
        <f t="shared" si="127"/>
        <v>4</v>
      </c>
      <c r="E689" s="22">
        <v>3</v>
      </c>
      <c r="F689" s="22">
        <v>1</v>
      </c>
      <c r="G689" s="22" t="s">
        <v>514</v>
      </c>
      <c r="H689" s="22" t="s">
        <v>514</v>
      </c>
      <c r="I689" s="22" t="s">
        <v>514</v>
      </c>
      <c r="J689" s="22" t="s">
        <v>514</v>
      </c>
      <c r="K689" s="25" t="s">
        <v>514</v>
      </c>
    </row>
    <row r="690" spans="1:12" ht="22.7" customHeight="1" x14ac:dyDescent="0.2">
      <c r="C690" s="40" t="s">
        <v>445</v>
      </c>
      <c r="D690" s="20">
        <f t="shared" si="127"/>
        <v>6</v>
      </c>
      <c r="E690" s="21">
        <v>3</v>
      </c>
      <c r="F690" s="21">
        <v>1</v>
      </c>
      <c r="G690" s="22" t="s">
        <v>514</v>
      </c>
      <c r="H690" s="22" t="s">
        <v>514</v>
      </c>
      <c r="I690" s="21">
        <v>1</v>
      </c>
      <c r="J690" s="22" t="s">
        <v>514</v>
      </c>
      <c r="K690" s="25">
        <v>1</v>
      </c>
    </row>
    <row r="691" spans="1:12" ht="22.7" customHeight="1" x14ac:dyDescent="0.25">
      <c r="A691" s="29"/>
      <c r="B691" s="32" t="s">
        <v>446</v>
      </c>
      <c r="C691" s="29"/>
      <c r="D691" s="11">
        <f t="shared" si="127"/>
        <v>19</v>
      </c>
      <c r="E691" s="38">
        <f t="shared" ref="E691:K691" si="128">SUM(E692:E695)</f>
        <v>3</v>
      </c>
      <c r="F691" s="38">
        <f t="shared" si="128"/>
        <v>2</v>
      </c>
      <c r="G691" s="38">
        <f t="shared" si="128"/>
        <v>4</v>
      </c>
      <c r="H691" s="38">
        <f t="shared" si="128"/>
        <v>4</v>
      </c>
      <c r="I691" s="38" t="s">
        <v>514</v>
      </c>
      <c r="J691" s="38">
        <f t="shared" si="128"/>
        <v>4</v>
      </c>
      <c r="K691" s="19">
        <f t="shared" si="128"/>
        <v>2</v>
      </c>
    </row>
    <row r="692" spans="1:12" ht="22.7" customHeight="1" x14ac:dyDescent="0.2">
      <c r="C692" s="1" t="s">
        <v>447</v>
      </c>
      <c r="D692" s="20">
        <f t="shared" si="127"/>
        <v>11</v>
      </c>
      <c r="E692" s="22">
        <v>1</v>
      </c>
      <c r="F692" s="22">
        <v>1</v>
      </c>
      <c r="G692" s="21">
        <v>1</v>
      </c>
      <c r="H692" s="21">
        <v>3</v>
      </c>
      <c r="I692" s="22" t="s">
        <v>514</v>
      </c>
      <c r="J692" s="21">
        <v>3</v>
      </c>
      <c r="K692" s="23">
        <v>2</v>
      </c>
    </row>
    <row r="693" spans="1:12" ht="22.7" customHeight="1" x14ac:dyDescent="0.2">
      <c r="C693" s="1" t="s">
        <v>473</v>
      </c>
      <c r="D693" s="20">
        <f t="shared" si="127"/>
        <v>2</v>
      </c>
      <c r="E693" s="22">
        <v>2</v>
      </c>
      <c r="F693" s="22" t="s">
        <v>514</v>
      </c>
      <c r="G693" s="22" t="s">
        <v>514</v>
      </c>
      <c r="H693" s="22" t="s">
        <v>514</v>
      </c>
      <c r="I693" s="22" t="s">
        <v>514</v>
      </c>
      <c r="J693" s="22" t="s">
        <v>514</v>
      </c>
      <c r="K693" s="25" t="s">
        <v>514</v>
      </c>
    </row>
    <row r="694" spans="1:12" ht="22.7" customHeight="1" x14ac:dyDescent="0.2">
      <c r="C694" s="1" t="s">
        <v>448</v>
      </c>
      <c r="D694" s="20">
        <f t="shared" si="127"/>
        <v>4</v>
      </c>
      <c r="E694" s="22" t="s">
        <v>514</v>
      </c>
      <c r="F694" s="22" t="s">
        <v>514</v>
      </c>
      <c r="G694" s="21">
        <v>2</v>
      </c>
      <c r="H694" s="21">
        <v>1</v>
      </c>
      <c r="I694" s="22" t="s">
        <v>514</v>
      </c>
      <c r="J694" s="21">
        <v>1</v>
      </c>
      <c r="K694" s="25" t="s">
        <v>514</v>
      </c>
    </row>
    <row r="695" spans="1:12" ht="22.7" customHeight="1" x14ac:dyDescent="0.2">
      <c r="C695" s="2" t="s">
        <v>474</v>
      </c>
      <c r="D695" s="20">
        <f t="shared" si="127"/>
        <v>2</v>
      </c>
      <c r="E695" s="22" t="s">
        <v>514</v>
      </c>
      <c r="F695" s="22">
        <v>1</v>
      </c>
      <c r="G695" s="22">
        <v>1</v>
      </c>
      <c r="H695" s="22" t="s">
        <v>514</v>
      </c>
      <c r="I695" s="22" t="s">
        <v>514</v>
      </c>
      <c r="J695" s="22" t="s">
        <v>514</v>
      </c>
      <c r="K695" s="25" t="s">
        <v>514</v>
      </c>
    </row>
    <row r="696" spans="1:12" s="29" customFormat="1" ht="22.7" customHeight="1" x14ac:dyDescent="0.25">
      <c r="A696" s="17" t="s">
        <v>449</v>
      </c>
      <c r="B696" s="31"/>
      <c r="C696" s="31"/>
      <c r="D696" s="11">
        <f>SUM(D697+D698+D715+D721+D724)</f>
        <v>68</v>
      </c>
      <c r="E696" s="11">
        <f t="shared" ref="E696:K696" si="129">SUM(E697,E698,E715,E721,E724)</f>
        <v>13</v>
      </c>
      <c r="F696" s="11">
        <f t="shared" si="129"/>
        <v>10</v>
      </c>
      <c r="G696" s="11">
        <f t="shared" si="129"/>
        <v>10</v>
      </c>
      <c r="H696" s="11">
        <f t="shared" si="129"/>
        <v>13</v>
      </c>
      <c r="I696" s="11">
        <f t="shared" si="129"/>
        <v>9</v>
      </c>
      <c r="J696" s="11">
        <f t="shared" si="129"/>
        <v>8</v>
      </c>
      <c r="K696" s="12">
        <f t="shared" si="129"/>
        <v>5</v>
      </c>
      <c r="L696" s="28"/>
    </row>
    <row r="697" spans="1:12" ht="22.7" customHeight="1" x14ac:dyDescent="0.25">
      <c r="A697" s="29"/>
      <c r="B697" s="32" t="s">
        <v>505</v>
      </c>
      <c r="C697" s="29"/>
      <c r="D697" s="11">
        <f>SUM(E697:K697)</f>
        <v>3</v>
      </c>
      <c r="E697" s="38" t="s">
        <v>514</v>
      </c>
      <c r="F697" s="38">
        <v>1</v>
      </c>
      <c r="G697" s="38">
        <v>1</v>
      </c>
      <c r="H697" s="38" t="s">
        <v>514</v>
      </c>
      <c r="I697" s="38">
        <v>1</v>
      </c>
      <c r="J697" s="38" t="s">
        <v>514</v>
      </c>
      <c r="K697" s="50" t="s">
        <v>514</v>
      </c>
    </row>
    <row r="698" spans="1:12" ht="22.7" customHeight="1" x14ac:dyDescent="0.25">
      <c r="A698" s="29"/>
      <c r="B698" s="32" t="s">
        <v>450</v>
      </c>
      <c r="C698" s="29"/>
      <c r="D698" s="11">
        <f t="shared" ref="D698:D724" si="130">SUM(E698:K698)</f>
        <v>17</v>
      </c>
      <c r="E698" s="18">
        <f t="shared" ref="E698:K698" si="131">SUM(E699:E714)</f>
        <v>2</v>
      </c>
      <c r="F698" s="18">
        <f t="shared" si="131"/>
        <v>3</v>
      </c>
      <c r="G698" s="18">
        <f t="shared" si="131"/>
        <v>3</v>
      </c>
      <c r="H698" s="18">
        <f t="shared" si="131"/>
        <v>1</v>
      </c>
      <c r="I698" s="18">
        <f t="shared" si="131"/>
        <v>1</v>
      </c>
      <c r="J698" s="18">
        <f t="shared" si="131"/>
        <v>3</v>
      </c>
      <c r="K698" s="36">
        <f t="shared" si="131"/>
        <v>4</v>
      </c>
    </row>
    <row r="699" spans="1:12" ht="22.7" customHeight="1" x14ac:dyDescent="0.2">
      <c r="C699" s="1" t="s">
        <v>478</v>
      </c>
      <c r="D699" s="20">
        <f t="shared" si="130"/>
        <v>3</v>
      </c>
      <c r="E699" s="22">
        <v>1</v>
      </c>
      <c r="F699" s="22" t="s">
        <v>514</v>
      </c>
      <c r="G699" s="22">
        <v>1</v>
      </c>
      <c r="H699" s="22">
        <v>1</v>
      </c>
      <c r="I699" s="22" t="s">
        <v>514</v>
      </c>
      <c r="J699" s="22" t="s">
        <v>514</v>
      </c>
      <c r="K699" s="25" t="s">
        <v>514</v>
      </c>
    </row>
    <row r="700" spans="1:12" ht="22.7" customHeight="1" x14ac:dyDescent="0.2">
      <c r="C700" s="1" t="s">
        <v>451</v>
      </c>
      <c r="D700" s="20">
        <f t="shared" si="130"/>
        <v>5</v>
      </c>
      <c r="E700" s="22">
        <v>1</v>
      </c>
      <c r="F700" s="22">
        <v>2</v>
      </c>
      <c r="G700" s="22">
        <v>1</v>
      </c>
      <c r="H700" s="22" t="s">
        <v>514</v>
      </c>
      <c r="I700" s="22" t="s">
        <v>514</v>
      </c>
      <c r="J700" s="22">
        <v>1</v>
      </c>
      <c r="K700" s="25" t="s">
        <v>514</v>
      </c>
    </row>
    <row r="701" spans="1:12" ht="22.7" customHeight="1" x14ac:dyDescent="0.2">
      <c r="C701" s="1" t="s">
        <v>476</v>
      </c>
      <c r="D701" s="20">
        <f t="shared" si="130"/>
        <v>2</v>
      </c>
      <c r="E701" s="22" t="s">
        <v>514</v>
      </c>
      <c r="F701" s="22" t="s">
        <v>514</v>
      </c>
      <c r="G701" s="22" t="s">
        <v>514</v>
      </c>
      <c r="H701" s="22" t="s">
        <v>514</v>
      </c>
      <c r="I701" s="22" t="s">
        <v>514</v>
      </c>
      <c r="J701" s="22">
        <v>2</v>
      </c>
      <c r="K701" s="25" t="s">
        <v>514</v>
      </c>
    </row>
    <row r="702" spans="1:12" ht="22.7" customHeight="1" x14ac:dyDescent="0.2">
      <c r="C702" s="1" t="s">
        <v>477</v>
      </c>
      <c r="D702" s="20">
        <f t="shared" si="130"/>
        <v>1</v>
      </c>
      <c r="E702" s="22" t="s">
        <v>514</v>
      </c>
      <c r="F702" s="22" t="s">
        <v>514</v>
      </c>
      <c r="G702" s="22" t="s">
        <v>514</v>
      </c>
      <c r="H702" s="22" t="s">
        <v>514</v>
      </c>
      <c r="I702" s="22" t="s">
        <v>514</v>
      </c>
      <c r="J702" s="22" t="s">
        <v>514</v>
      </c>
      <c r="K702" s="23">
        <v>1</v>
      </c>
    </row>
    <row r="703" spans="1:12" ht="22.7" customHeight="1" x14ac:dyDescent="0.2">
      <c r="C703" s="1" t="s">
        <v>511</v>
      </c>
      <c r="D703" s="20">
        <f t="shared" ref="D703:D720" si="132">SUM(E703:K703)</f>
        <v>1</v>
      </c>
      <c r="E703" s="22" t="s">
        <v>514</v>
      </c>
      <c r="F703" s="22" t="s">
        <v>514</v>
      </c>
      <c r="G703" s="22" t="s">
        <v>514</v>
      </c>
      <c r="H703" s="22" t="s">
        <v>514</v>
      </c>
      <c r="I703" s="22" t="s">
        <v>514</v>
      </c>
      <c r="J703" s="22" t="s">
        <v>514</v>
      </c>
      <c r="K703" s="23">
        <v>1</v>
      </c>
    </row>
    <row r="704" spans="1:12" ht="22.7" customHeight="1" x14ac:dyDescent="0.25">
      <c r="A704" s="58" t="s">
        <v>513</v>
      </c>
      <c r="B704" s="58"/>
      <c r="C704" s="58"/>
      <c r="D704" s="58"/>
      <c r="E704" s="58"/>
      <c r="F704" s="58"/>
      <c r="G704" s="58"/>
      <c r="H704" s="58"/>
      <c r="I704" s="58"/>
      <c r="J704" s="58"/>
      <c r="K704" s="58"/>
    </row>
    <row r="705" spans="1:12" ht="22.7" customHeight="1" x14ac:dyDescent="0.25">
      <c r="A705" s="58" t="s">
        <v>462</v>
      </c>
      <c r="B705" s="58"/>
      <c r="C705" s="58"/>
      <c r="D705" s="58"/>
      <c r="E705" s="58"/>
      <c r="F705" s="58"/>
      <c r="G705" s="58"/>
      <c r="H705" s="58"/>
      <c r="I705" s="58"/>
      <c r="J705" s="58"/>
      <c r="K705" s="58"/>
    </row>
    <row r="706" spans="1:12" ht="22.7" customHeight="1" x14ac:dyDescent="0.2">
      <c r="C706" s="3"/>
      <c r="D706" s="3"/>
      <c r="E706" s="3"/>
      <c r="F706" s="3"/>
      <c r="G706" s="3"/>
      <c r="H706" s="3"/>
      <c r="I706" s="3"/>
      <c r="J706" s="3"/>
      <c r="K706" s="3"/>
    </row>
    <row r="707" spans="1:12" s="5" customFormat="1" ht="32.25" customHeight="1" x14ac:dyDescent="0.2">
      <c r="A707" s="63" t="s">
        <v>0</v>
      </c>
      <c r="B707" s="63"/>
      <c r="C707" s="64"/>
      <c r="D707" s="69" t="s">
        <v>1</v>
      </c>
      <c r="E707" s="70"/>
      <c r="F707" s="70"/>
      <c r="G707" s="70"/>
      <c r="H707" s="70"/>
      <c r="I707" s="70"/>
      <c r="J707" s="70"/>
      <c r="K707" s="70"/>
      <c r="L707" s="4"/>
    </row>
    <row r="708" spans="1:12" s="5" customFormat="1" ht="32.25" customHeight="1" x14ac:dyDescent="0.2">
      <c r="A708" s="65"/>
      <c r="B708" s="65"/>
      <c r="C708" s="66"/>
      <c r="D708" s="71" t="s">
        <v>2</v>
      </c>
      <c r="E708" s="61" t="s">
        <v>3</v>
      </c>
      <c r="F708" s="70"/>
      <c r="G708" s="70"/>
      <c r="H708" s="70"/>
      <c r="I708" s="70"/>
      <c r="J708" s="70"/>
      <c r="K708" s="70"/>
      <c r="L708" s="4"/>
    </row>
    <row r="709" spans="1:12" s="5" customFormat="1" ht="22.7" customHeight="1" x14ac:dyDescent="0.2">
      <c r="A709" s="65"/>
      <c r="B709" s="65"/>
      <c r="C709" s="66"/>
      <c r="D709" s="72"/>
      <c r="E709" s="59" t="s">
        <v>4</v>
      </c>
      <c r="F709" s="59" t="s">
        <v>5</v>
      </c>
      <c r="G709" s="59" t="s">
        <v>6</v>
      </c>
      <c r="H709" s="59" t="s">
        <v>7</v>
      </c>
      <c r="I709" s="59" t="s">
        <v>8</v>
      </c>
      <c r="J709" s="59" t="s">
        <v>9</v>
      </c>
      <c r="K709" s="61" t="s">
        <v>10</v>
      </c>
      <c r="L709" s="4"/>
    </row>
    <row r="710" spans="1:12" s="5" customFormat="1" ht="22.7" customHeight="1" x14ac:dyDescent="0.2">
      <c r="A710" s="67"/>
      <c r="B710" s="67"/>
      <c r="C710" s="68"/>
      <c r="D710" s="73"/>
      <c r="E710" s="60"/>
      <c r="F710" s="60"/>
      <c r="G710" s="60"/>
      <c r="H710" s="60"/>
      <c r="I710" s="60"/>
      <c r="J710" s="60"/>
      <c r="K710" s="62"/>
      <c r="L710" s="4"/>
    </row>
    <row r="711" spans="1:12" s="5" customFormat="1" ht="33" customHeight="1" x14ac:dyDescent="0.25">
      <c r="A711" s="29"/>
      <c r="B711" s="32" t="s">
        <v>526</v>
      </c>
      <c r="C711" s="29"/>
      <c r="D711" s="52"/>
      <c r="E711" s="53"/>
      <c r="F711" s="53"/>
      <c r="G711" s="53"/>
      <c r="H711" s="53"/>
      <c r="I711" s="53"/>
      <c r="J711" s="53"/>
      <c r="K711" s="55"/>
      <c r="L711" s="4"/>
    </row>
    <row r="712" spans="1:12" ht="22.7" customHeight="1" x14ac:dyDescent="0.2">
      <c r="C712" s="1" t="s">
        <v>452</v>
      </c>
      <c r="D712" s="20">
        <f t="shared" si="132"/>
        <v>1</v>
      </c>
      <c r="E712" s="22" t="s">
        <v>514</v>
      </c>
      <c r="F712" s="22">
        <v>1</v>
      </c>
      <c r="G712" s="22" t="s">
        <v>514</v>
      </c>
      <c r="H712" s="22" t="s">
        <v>514</v>
      </c>
      <c r="I712" s="22" t="s">
        <v>514</v>
      </c>
      <c r="J712" s="22" t="s">
        <v>514</v>
      </c>
      <c r="K712" s="25" t="s">
        <v>514</v>
      </c>
    </row>
    <row r="713" spans="1:12" ht="22.7" customHeight="1" x14ac:dyDescent="0.2">
      <c r="C713" s="2" t="s">
        <v>261</v>
      </c>
      <c r="D713" s="20">
        <f t="shared" si="132"/>
        <v>1</v>
      </c>
      <c r="E713" s="22" t="s">
        <v>514</v>
      </c>
      <c r="F713" s="22" t="s">
        <v>514</v>
      </c>
      <c r="G713" s="22">
        <v>1</v>
      </c>
      <c r="H713" s="22" t="s">
        <v>514</v>
      </c>
      <c r="I713" s="22" t="s">
        <v>514</v>
      </c>
      <c r="J713" s="22" t="s">
        <v>514</v>
      </c>
      <c r="K713" s="25" t="s">
        <v>514</v>
      </c>
    </row>
    <row r="714" spans="1:12" ht="22.7" customHeight="1" x14ac:dyDescent="0.2">
      <c r="C714" s="1" t="s">
        <v>453</v>
      </c>
      <c r="D714" s="20">
        <f t="shared" si="132"/>
        <v>3</v>
      </c>
      <c r="E714" s="22" t="s">
        <v>514</v>
      </c>
      <c r="F714" s="22" t="s">
        <v>514</v>
      </c>
      <c r="G714" s="22" t="s">
        <v>514</v>
      </c>
      <c r="H714" s="22" t="s">
        <v>514</v>
      </c>
      <c r="I714" s="22">
        <v>1</v>
      </c>
      <c r="J714" s="22" t="s">
        <v>514</v>
      </c>
      <c r="K714" s="23">
        <v>2</v>
      </c>
    </row>
    <row r="715" spans="1:12" ht="22.7" customHeight="1" x14ac:dyDescent="0.25">
      <c r="B715" s="32" t="s">
        <v>454</v>
      </c>
      <c r="C715" s="29"/>
      <c r="D715" s="11">
        <f t="shared" si="132"/>
        <v>13</v>
      </c>
      <c r="E715" s="18">
        <f>SUM(E716:E720)</f>
        <v>7</v>
      </c>
      <c r="F715" s="18">
        <f t="shared" ref="F715:J715" si="133">SUM(F716:F720)</f>
        <v>1</v>
      </c>
      <c r="G715" s="11">
        <f t="shared" si="133"/>
        <v>1</v>
      </c>
      <c r="H715" s="11">
        <f t="shared" si="133"/>
        <v>2</v>
      </c>
      <c r="I715" s="11" t="s">
        <v>514</v>
      </c>
      <c r="J715" s="11">
        <f t="shared" si="133"/>
        <v>2</v>
      </c>
      <c r="K715" s="12" t="s">
        <v>514</v>
      </c>
    </row>
    <row r="716" spans="1:12" ht="22.7" customHeight="1" x14ac:dyDescent="0.2">
      <c r="C716" s="1" t="s">
        <v>455</v>
      </c>
      <c r="D716" s="20">
        <f t="shared" si="132"/>
        <v>2</v>
      </c>
      <c r="E716" s="21">
        <v>2</v>
      </c>
      <c r="F716" s="22" t="s">
        <v>514</v>
      </c>
      <c r="G716" s="22" t="s">
        <v>514</v>
      </c>
      <c r="H716" s="22" t="s">
        <v>514</v>
      </c>
      <c r="I716" s="22" t="s">
        <v>514</v>
      </c>
      <c r="J716" s="22" t="s">
        <v>514</v>
      </c>
      <c r="K716" s="25" t="s">
        <v>514</v>
      </c>
    </row>
    <row r="717" spans="1:12" ht="22.7" customHeight="1" x14ac:dyDescent="0.2">
      <c r="C717" s="1" t="s">
        <v>456</v>
      </c>
      <c r="D717" s="20">
        <f t="shared" si="132"/>
        <v>3</v>
      </c>
      <c r="E717" s="22" t="s">
        <v>514</v>
      </c>
      <c r="F717" s="21">
        <v>1</v>
      </c>
      <c r="G717" s="22" t="s">
        <v>514</v>
      </c>
      <c r="H717" s="21">
        <v>1</v>
      </c>
      <c r="I717" s="22" t="s">
        <v>514</v>
      </c>
      <c r="J717" s="22">
        <v>1</v>
      </c>
      <c r="K717" s="25" t="s">
        <v>514</v>
      </c>
    </row>
    <row r="718" spans="1:12" ht="22.7" customHeight="1" x14ac:dyDescent="0.2">
      <c r="C718" s="1" t="s">
        <v>540</v>
      </c>
      <c r="D718" s="20">
        <f t="shared" si="132"/>
        <v>1</v>
      </c>
      <c r="E718" s="21">
        <v>1</v>
      </c>
      <c r="F718" s="22" t="s">
        <v>514</v>
      </c>
      <c r="G718" s="22" t="s">
        <v>514</v>
      </c>
      <c r="H718" s="22" t="s">
        <v>514</v>
      </c>
      <c r="I718" s="22" t="s">
        <v>514</v>
      </c>
      <c r="J718" s="22" t="s">
        <v>514</v>
      </c>
      <c r="K718" s="25" t="s">
        <v>514</v>
      </c>
    </row>
    <row r="719" spans="1:12" ht="22.7" customHeight="1" x14ac:dyDescent="0.2">
      <c r="C719" s="1" t="s">
        <v>457</v>
      </c>
      <c r="D719" s="20">
        <f t="shared" si="132"/>
        <v>3</v>
      </c>
      <c r="E719" s="22">
        <v>2</v>
      </c>
      <c r="F719" s="22" t="s">
        <v>514</v>
      </c>
      <c r="G719" s="21">
        <v>1</v>
      </c>
      <c r="H719" s="22" t="s">
        <v>514</v>
      </c>
      <c r="I719" s="22" t="s">
        <v>514</v>
      </c>
      <c r="J719" s="22" t="s">
        <v>514</v>
      </c>
      <c r="K719" s="25" t="s">
        <v>514</v>
      </c>
    </row>
    <row r="720" spans="1:12" ht="22.7" customHeight="1" x14ac:dyDescent="0.2">
      <c r="C720" s="1" t="s">
        <v>458</v>
      </c>
      <c r="D720" s="20">
        <f t="shared" si="132"/>
        <v>4</v>
      </c>
      <c r="E720" s="21">
        <v>2</v>
      </c>
      <c r="F720" s="22" t="s">
        <v>514</v>
      </c>
      <c r="G720" s="22" t="s">
        <v>514</v>
      </c>
      <c r="H720" s="22">
        <v>1</v>
      </c>
      <c r="I720" s="22" t="s">
        <v>514</v>
      </c>
      <c r="J720" s="22">
        <v>1</v>
      </c>
      <c r="K720" s="25" t="s">
        <v>514</v>
      </c>
    </row>
    <row r="721" spans="1:11" ht="22.7" customHeight="1" x14ac:dyDescent="0.25">
      <c r="B721" s="32" t="s">
        <v>459</v>
      </c>
      <c r="C721" s="29"/>
      <c r="D721" s="11">
        <f t="shared" si="130"/>
        <v>3</v>
      </c>
      <c r="E721" s="18">
        <f t="shared" ref="E721:H721" si="134">SUM(E722:E723)</f>
        <v>1</v>
      </c>
      <c r="F721" s="38" t="s">
        <v>514</v>
      </c>
      <c r="G721" s="18">
        <f t="shared" si="134"/>
        <v>1</v>
      </c>
      <c r="H721" s="18">
        <f t="shared" si="134"/>
        <v>1</v>
      </c>
      <c r="I721" s="38" t="s">
        <v>514</v>
      </c>
      <c r="J721" s="38" t="s">
        <v>514</v>
      </c>
      <c r="K721" s="50" t="s">
        <v>514</v>
      </c>
    </row>
    <row r="722" spans="1:11" ht="22.7" customHeight="1" x14ac:dyDescent="0.2">
      <c r="C722" s="1" t="s">
        <v>460</v>
      </c>
      <c r="D722" s="20">
        <f t="shared" si="130"/>
        <v>2</v>
      </c>
      <c r="E722" s="21">
        <v>1</v>
      </c>
      <c r="F722" s="22" t="s">
        <v>514</v>
      </c>
      <c r="G722" s="22">
        <v>1</v>
      </c>
      <c r="H722" s="22" t="s">
        <v>514</v>
      </c>
      <c r="I722" s="22" t="s">
        <v>514</v>
      </c>
      <c r="J722" s="22" t="s">
        <v>514</v>
      </c>
      <c r="K722" s="25" t="s">
        <v>514</v>
      </c>
    </row>
    <row r="723" spans="1:11" ht="22.7" customHeight="1" x14ac:dyDescent="0.2">
      <c r="C723" s="1" t="s">
        <v>479</v>
      </c>
      <c r="D723" s="20">
        <f t="shared" si="130"/>
        <v>1</v>
      </c>
      <c r="E723" s="22" t="s">
        <v>514</v>
      </c>
      <c r="F723" s="22" t="s">
        <v>514</v>
      </c>
      <c r="G723" s="22" t="s">
        <v>514</v>
      </c>
      <c r="H723" s="22">
        <v>1</v>
      </c>
      <c r="I723" s="22" t="s">
        <v>514</v>
      </c>
      <c r="J723" s="22" t="s">
        <v>514</v>
      </c>
      <c r="K723" s="25" t="s">
        <v>514</v>
      </c>
    </row>
    <row r="724" spans="1:11" ht="22.7" customHeight="1" x14ac:dyDescent="0.25">
      <c r="B724" s="32" t="s">
        <v>512</v>
      </c>
      <c r="C724" s="29"/>
      <c r="D724" s="11">
        <f t="shared" si="130"/>
        <v>32</v>
      </c>
      <c r="E724" s="18">
        <v>3</v>
      </c>
      <c r="F724" s="18">
        <v>5</v>
      </c>
      <c r="G724" s="18">
        <v>4</v>
      </c>
      <c r="H724" s="18">
        <v>9</v>
      </c>
      <c r="I724" s="18">
        <v>7</v>
      </c>
      <c r="J724" s="18">
        <v>3</v>
      </c>
      <c r="K724" s="17">
        <v>1</v>
      </c>
    </row>
    <row r="725" spans="1:11" ht="22.7" customHeight="1" x14ac:dyDescent="0.2">
      <c r="A725" s="42"/>
      <c r="B725" s="42"/>
      <c r="C725" s="43"/>
      <c r="D725" s="44"/>
      <c r="E725" s="45"/>
      <c r="F725" s="45"/>
      <c r="G725" s="45"/>
      <c r="H725" s="45"/>
      <c r="I725" s="45"/>
      <c r="J725" s="45"/>
      <c r="K725" s="46"/>
    </row>
    <row r="726" spans="1:11" ht="22.7" customHeight="1" x14ac:dyDescent="0.2">
      <c r="A726" s="47" t="s">
        <v>461</v>
      </c>
      <c r="C726" s="1"/>
      <c r="D726" s="15"/>
      <c r="E726" s="23"/>
      <c r="F726" s="23"/>
      <c r="G726" s="23"/>
      <c r="H726" s="23"/>
      <c r="I726" s="23"/>
      <c r="J726" s="23"/>
      <c r="K726" s="23"/>
    </row>
    <row r="727" spans="1:11" ht="22.7" customHeight="1" x14ac:dyDescent="0.2">
      <c r="C727" s="1"/>
      <c r="D727" s="15"/>
      <c r="E727" s="23"/>
      <c r="F727" s="23"/>
      <c r="G727" s="23"/>
      <c r="H727" s="23"/>
      <c r="I727" s="15"/>
      <c r="J727" s="15"/>
      <c r="K727" s="15"/>
    </row>
    <row r="728" spans="1:11" ht="22.7" customHeight="1" x14ac:dyDescent="0.2">
      <c r="C728" s="1"/>
      <c r="D728" s="15"/>
      <c r="E728" s="23"/>
      <c r="F728" s="23"/>
      <c r="G728" s="23"/>
      <c r="H728" s="23"/>
      <c r="I728" s="15"/>
      <c r="J728" s="15"/>
      <c r="K728" s="15"/>
    </row>
    <row r="729" spans="1:11" ht="22.7" customHeight="1" x14ac:dyDescent="0.2">
      <c r="C729" s="1"/>
      <c r="D729" s="15"/>
      <c r="E729" s="23"/>
      <c r="F729" s="23"/>
      <c r="G729" s="23"/>
      <c r="H729" s="23"/>
      <c r="I729" s="15"/>
      <c r="J729" s="15"/>
      <c r="K729" s="15"/>
    </row>
    <row r="730" spans="1:11" ht="22.7" customHeight="1" x14ac:dyDescent="0.2">
      <c r="C730" s="1"/>
      <c r="D730" s="15"/>
      <c r="E730" s="23"/>
      <c r="F730" s="23"/>
      <c r="G730" s="23"/>
      <c r="H730" s="23"/>
      <c r="I730" s="15"/>
      <c r="J730" s="15"/>
      <c r="K730" s="15"/>
    </row>
    <row r="731" spans="1:11" ht="22.7" customHeight="1" x14ac:dyDescent="0.2">
      <c r="C731" s="1"/>
      <c r="D731" s="15"/>
      <c r="E731" s="23"/>
      <c r="F731" s="23"/>
      <c r="G731" s="23"/>
      <c r="H731" s="23"/>
      <c r="I731" s="15"/>
      <c r="J731" s="15"/>
      <c r="K731" s="15"/>
    </row>
    <row r="732" spans="1:11" ht="22.7" customHeight="1" x14ac:dyDescent="0.2">
      <c r="C732" s="1"/>
      <c r="D732" s="15"/>
      <c r="E732" s="23"/>
      <c r="F732" s="23"/>
      <c r="G732" s="23"/>
      <c r="H732" s="23"/>
      <c r="I732" s="15"/>
      <c r="J732" s="15"/>
      <c r="K732" s="15"/>
    </row>
    <row r="733" spans="1:11" ht="22.7" customHeight="1" x14ac:dyDescent="0.2">
      <c r="C733" s="1"/>
      <c r="D733" s="15"/>
      <c r="E733" s="23"/>
      <c r="F733" s="23"/>
      <c r="G733" s="23"/>
      <c r="H733" s="23"/>
      <c r="I733" s="15"/>
      <c r="J733" s="15"/>
      <c r="K733" s="15"/>
    </row>
    <row r="734" spans="1:11" ht="22.7" customHeight="1" x14ac:dyDescent="0.2">
      <c r="C734" s="1"/>
      <c r="D734" s="15"/>
      <c r="E734" s="23"/>
      <c r="F734" s="23"/>
      <c r="G734" s="23"/>
      <c r="H734" s="23"/>
      <c r="I734" s="15"/>
      <c r="J734" s="15"/>
      <c r="K734" s="15"/>
    </row>
    <row r="735" spans="1:11" ht="22.7" customHeight="1" x14ac:dyDescent="0.2">
      <c r="C735" s="1"/>
      <c r="D735" s="15"/>
      <c r="E735" s="23"/>
      <c r="F735" s="23"/>
      <c r="G735" s="23"/>
      <c r="H735" s="23"/>
      <c r="I735" s="15"/>
      <c r="J735" s="15"/>
      <c r="K735" s="15"/>
    </row>
    <row r="736" spans="1:11" ht="22.7" customHeight="1" x14ac:dyDescent="0.2">
      <c r="C736" s="1"/>
      <c r="D736" s="15"/>
      <c r="E736" s="23"/>
      <c r="F736" s="23"/>
      <c r="G736" s="23"/>
      <c r="H736" s="23"/>
      <c r="I736" s="15"/>
      <c r="J736" s="15"/>
      <c r="K736" s="15"/>
    </row>
    <row r="737" spans="3:11" ht="22.7" customHeight="1" x14ac:dyDescent="0.2">
      <c r="C737" s="1"/>
      <c r="D737" s="15"/>
      <c r="E737" s="23"/>
      <c r="F737" s="23"/>
      <c r="G737" s="23"/>
      <c r="H737" s="23"/>
      <c r="I737" s="15"/>
      <c r="J737" s="15"/>
      <c r="K737" s="15"/>
    </row>
    <row r="738" spans="3:11" ht="22.7" customHeight="1" x14ac:dyDescent="0.2">
      <c r="C738" s="1"/>
      <c r="D738" s="15"/>
      <c r="E738" s="23"/>
      <c r="F738" s="23"/>
      <c r="G738" s="23"/>
      <c r="H738" s="23"/>
      <c r="I738" s="15"/>
      <c r="J738" s="15"/>
      <c r="K738" s="15"/>
    </row>
    <row r="739" spans="3:11" ht="22.7" customHeight="1" x14ac:dyDescent="0.2">
      <c r="C739" s="1"/>
      <c r="D739" s="15"/>
      <c r="E739" s="23"/>
      <c r="F739" s="23"/>
      <c r="G739" s="23"/>
      <c r="H739" s="23"/>
      <c r="I739" s="15"/>
      <c r="J739" s="15"/>
      <c r="K739" s="15"/>
    </row>
    <row r="740" spans="3:11" ht="22.7" customHeight="1" x14ac:dyDescent="0.2">
      <c r="C740" s="1"/>
      <c r="D740" s="15"/>
      <c r="E740" s="23"/>
      <c r="F740" s="23"/>
      <c r="G740" s="23"/>
      <c r="H740" s="23"/>
      <c r="I740" s="15"/>
      <c r="J740" s="15"/>
      <c r="K740" s="15"/>
    </row>
    <row r="741" spans="3:11" ht="22.7" customHeight="1" x14ac:dyDescent="0.2">
      <c r="C741" s="1"/>
      <c r="D741" s="15"/>
      <c r="E741" s="23"/>
      <c r="F741" s="23"/>
      <c r="G741" s="23"/>
      <c r="H741" s="23"/>
      <c r="I741" s="15"/>
      <c r="J741" s="15"/>
      <c r="K741" s="15"/>
    </row>
    <row r="742" spans="3:11" ht="22.7" customHeight="1" x14ac:dyDescent="0.2">
      <c r="C742" s="1"/>
      <c r="D742" s="15"/>
      <c r="E742" s="23"/>
      <c r="F742" s="23"/>
      <c r="G742" s="23"/>
      <c r="H742" s="23"/>
      <c r="I742" s="15"/>
      <c r="J742" s="15"/>
      <c r="K742" s="15"/>
    </row>
    <row r="743" spans="3:11" ht="22.7" customHeight="1" x14ac:dyDescent="0.2">
      <c r="C743" s="1"/>
      <c r="D743" s="15"/>
      <c r="E743" s="23"/>
      <c r="F743" s="23"/>
      <c r="G743" s="23"/>
      <c r="H743" s="23"/>
      <c r="I743" s="15"/>
      <c r="J743" s="15"/>
      <c r="K743" s="15"/>
    </row>
    <row r="744" spans="3:11" ht="22.7" customHeight="1" x14ac:dyDescent="0.2">
      <c r="C744" s="1"/>
      <c r="D744" s="15"/>
      <c r="E744" s="23"/>
      <c r="F744" s="23"/>
      <c r="G744" s="23"/>
      <c r="H744" s="23"/>
      <c r="I744" s="48"/>
      <c r="J744" s="48"/>
      <c r="K744" s="48"/>
    </row>
    <row r="745" spans="3:11" ht="22.7" customHeight="1" x14ac:dyDescent="0.2">
      <c r="C745" s="1"/>
      <c r="D745" s="1"/>
      <c r="E745" s="1"/>
      <c r="F745" s="1"/>
      <c r="G745" s="1"/>
      <c r="H745" s="1"/>
      <c r="I745" s="1"/>
      <c r="J745" s="1"/>
      <c r="K745" s="1"/>
    </row>
  </sheetData>
  <mergeCells count="260">
    <mergeCell ref="A704:K704"/>
    <mergeCell ref="A705:K705"/>
    <mergeCell ref="A707:C710"/>
    <mergeCell ref="D707:K707"/>
    <mergeCell ref="D708:D710"/>
    <mergeCell ref="E708:K708"/>
    <mergeCell ref="E709:E710"/>
    <mergeCell ref="F709:F710"/>
    <mergeCell ref="G709:G710"/>
    <mergeCell ref="H709:H710"/>
    <mergeCell ref="I709:I710"/>
    <mergeCell ref="J709:J710"/>
    <mergeCell ref="K709:K710"/>
    <mergeCell ref="A667:K667"/>
    <mergeCell ref="A668:K668"/>
    <mergeCell ref="A670:C673"/>
    <mergeCell ref="D670:K670"/>
    <mergeCell ref="D671:D673"/>
    <mergeCell ref="E671:K671"/>
    <mergeCell ref="E672:E673"/>
    <mergeCell ref="F672:F673"/>
    <mergeCell ref="G672:G673"/>
    <mergeCell ref="H672:H673"/>
    <mergeCell ref="I672:I673"/>
    <mergeCell ref="J672:J673"/>
    <mergeCell ref="K672:K673"/>
    <mergeCell ref="A630:K630"/>
    <mergeCell ref="A631:K631"/>
    <mergeCell ref="A633:C636"/>
    <mergeCell ref="D633:K633"/>
    <mergeCell ref="D634:D636"/>
    <mergeCell ref="E634:K634"/>
    <mergeCell ref="E635:E636"/>
    <mergeCell ref="F635:F636"/>
    <mergeCell ref="G635:G636"/>
    <mergeCell ref="H635:H636"/>
    <mergeCell ref="I635:I636"/>
    <mergeCell ref="J635:J636"/>
    <mergeCell ref="K635:K636"/>
    <mergeCell ref="A593:K593"/>
    <mergeCell ref="A594:K594"/>
    <mergeCell ref="A596:C599"/>
    <mergeCell ref="D596:K596"/>
    <mergeCell ref="D597:D599"/>
    <mergeCell ref="E597:K597"/>
    <mergeCell ref="E598:E599"/>
    <mergeCell ref="F598:F599"/>
    <mergeCell ref="G598:G599"/>
    <mergeCell ref="H598:H599"/>
    <mergeCell ref="I598:I599"/>
    <mergeCell ref="J598:J599"/>
    <mergeCell ref="K598:K599"/>
    <mergeCell ref="A556:K556"/>
    <mergeCell ref="A557:K557"/>
    <mergeCell ref="A559:C562"/>
    <mergeCell ref="D559:K559"/>
    <mergeCell ref="D560:D562"/>
    <mergeCell ref="E560:K560"/>
    <mergeCell ref="E561:E562"/>
    <mergeCell ref="F561:F562"/>
    <mergeCell ref="G561:G562"/>
    <mergeCell ref="H561:H562"/>
    <mergeCell ref="I561:I562"/>
    <mergeCell ref="J561:J562"/>
    <mergeCell ref="K561:K562"/>
    <mergeCell ref="A482:K482"/>
    <mergeCell ref="A483:K483"/>
    <mergeCell ref="A485:C488"/>
    <mergeCell ref="D485:K485"/>
    <mergeCell ref="D486:D488"/>
    <mergeCell ref="E486:K486"/>
    <mergeCell ref="E487:E488"/>
    <mergeCell ref="F487:F488"/>
    <mergeCell ref="G487:G488"/>
    <mergeCell ref="H487:H488"/>
    <mergeCell ref="I487:I488"/>
    <mergeCell ref="J487:J488"/>
    <mergeCell ref="K487:K488"/>
    <mergeCell ref="A445:K445"/>
    <mergeCell ref="A446:K446"/>
    <mergeCell ref="A448:C451"/>
    <mergeCell ref="D448:K448"/>
    <mergeCell ref="D449:D451"/>
    <mergeCell ref="E449:K449"/>
    <mergeCell ref="E450:E451"/>
    <mergeCell ref="F450:F451"/>
    <mergeCell ref="G450:G451"/>
    <mergeCell ref="H450:H451"/>
    <mergeCell ref="I450:I451"/>
    <mergeCell ref="J450:J451"/>
    <mergeCell ref="K450:K451"/>
    <mergeCell ref="G376:G377"/>
    <mergeCell ref="H376:H377"/>
    <mergeCell ref="I376:I377"/>
    <mergeCell ref="J376:J377"/>
    <mergeCell ref="K376:K377"/>
    <mergeCell ref="A408:K408"/>
    <mergeCell ref="A409:K409"/>
    <mergeCell ref="A411:C414"/>
    <mergeCell ref="D411:K411"/>
    <mergeCell ref="D412:D414"/>
    <mergeCell ref="E412:K412"/>
    <mergeCell ref="E413:E414"/>
    <mergeCell ref="F413:F414"/>
    <mergeCell ref="G413:G414"/>
    <mergeCell ref="H413:H414"/>
    <mergeCell ref="I413:I414"/>
    <mergeCell ref="J413:J414"/>
    <mergeCell ref="K413:K414"/>
    <mergeCell ref="A334:K334"/>
    <mergeCell ref="A335:K335"/>
    <mergeCell ref="A337:C340"/>
    <mergeCell ref="D337:K337"/>
    <mergeCell ref="D338:D340"/>
    <mergeCell ref="E338:K338"/>
    <mergeCell ref="E339:E340"/>
    <mergeCell ref="F339:F340"/>
    <mergeCell ref="G339:G340"/>
    <mergeCell ref="H339:H340"/>
    <mergeCell ref="I339:I340"/>
    <mergeCell ref="J339:J340"/>
    <mergeCell ref="K339:K340"/>
    <mergeCell ref="H265:H266"/>
    <mergeCell ref="I265:I266"/>
    <mergeCell ref="J265:J266"/>
    <mergeCell ref="K265:K266"/>
    <mergeCell ref="A297:K297"/>
    <mergeCell ref="A298:K298"/>
    <mergeCell ref="A300:C303"/>
    <mergeCell ref="D300:K300"/>
    <mergeCell ref="D301:D303"/>
    <mergeCell ref="E301:K301"/>
    <mergeCell ref="E302:E303"/>
    <mergeCell ref="F302:F303"/>
    <mergeCell ref="G302:G303"/>
    <mergeCell ref="H302:H303"/>
    <mergeCell ref="I302:I303"/>
    <mergeCell ref="J302:J303"/>
    <mergeCell ref="K302:K303"/>
    <mergeCell ref="A186:K186"/>
    <mergeCell ref="A187:K187"/>
    <mergeCell ref="A189:C192"/>
    <mergeCell ref="D189:K189"/>
    <mergeCell ref="D190:D192"/>
    <mergeCell ref="E190:K190"/>
    <mergeCell ref="E191:E192"/>
    <mergeCell ref="F191:F192"/>
    <mergeCell ref="G191:G192"/>
    <mergeCell ref="H191:H192"/>
    <mergeCell ref="I191:I192"/>
    <mergeCell ref="J191:J192"/>
    <mergeCell ref="K191:K192"/>
    <mergeCell ref="A150:K150"/>
    <mergeCell ref="A152:C155"/>
    <mergeCell ref="D152:K152"/>
    <mergeCell ref="D153:D155"/>
    <mergeCell ref="E153:K153"/>
    <mergeCell ref="E154:E155"/>
    <mergeCell ref="F154:F155"/>
    <mergeCell ref="G154:G155"/>
    <mergeCell ref="H154:H155"/>
    <mergeCell ref="I154:I155"/>
    <mergeCell ref="J154:J155"/>
    <mergeCell ref="K154:K155"/>
    <mergeCell ref="E116:K116"/>
    <mergeCell ref="E117:E118"/>
    <mergeCell ref="F117:F118"/>
    <mergeCell ref="G117:G118"/>
    <mergeCell ref="H117:H118"/>
    <mergeCell ref="I117:I118"/>
    <mergeCell ref="J117:J118"/>
    <mergeCell ref="K117:K118"/>
    <mergeCell ref="A149:K149"/>
    <mergeCell ref="A41:C44"/>
    <mergeCell ref="D41:K41"/>
    <mergeCell ref="D42:D44"/>
    <mergeCell ref="E42:K42"/>
    <mergeCell ref="E43:E44"/>
    <mergeCell ref="F43:F44"/>
    <mergeCell ref="G43:G44"/>
    <mergeCell ref="H43:H44"/>
    <mergeCell ref="I43:I44"/>
    <mergeCell ref="J43:J44"/>
    <mergeCell ref="K43:K44"/>
    <mergeCell ref="A519:K519"/>
    <mergeCell ref="A520:K520"/>
    <mergeCell ref="A522:C525"/>
    <mergeCell ref="D522:K522"/>
    <mergeCell ref="D523:D525"/>
    <mergeCell ref="E523:K523"/>
    <mergeCell ref="E524:E525"/>
    <mergeCell ref="F524:F525"/>
    <mergeCell ref="G524:G525"/>
    <mergeCell ref="H524:H525"/>
    <mergeCell ref="I524:I525"/>
    <mergeCell ref="J524:J525"/>
    <mergeCell ref="K524:K525"/>
    <mergeCell ref="A371:K371"/>
    <mergeCell ref="A372:K372"/>
    <mergeCell ref="A374:C377"/>
    <mergeCell ref="D374:K374"/>
    <mergeCell ref="D375:D377"/>
    <mergeCell ref="E375:K375"/>
    <mergeCell ref="E376:E377"/>
    <mergeCell ref="F376:F377"/>
    <mergeCell ref="E228:E229"/>
    <mergeCell ref="F228:F229"/>
    <mergeCell ref="G228:G229"/>
    <mergeCell ref="H228:H229"/>
    <mergeCell ref="I228:I229"/>
    <mergeCell ref="J228:J229"/>
    <mergeCell ref="K228:K229"/>
    <mergeCell ref="A260:K260"/>
    <mergeCell ref="A261:K261"/>
    <mergeCell ref="A263:C266"/>
    <mergeCell ref="D263:K263"/>
    <mergeCell ref="D264:D266"/>
    <mergeCell ref="E264:K264"/>
    <mergeCell ref="E265:E266"/>
    <mergeCell ref="F265:F266"/>
    <mergeCell ref="G265:G266"/>
    <mergeCell ref="A223:K223"/>
    <mergeCell ref="A224:K224"/>
    <mergeCell ref="A226:C229"/>
    <mergeCell ref="D226:K226"/>
    <mergeCell ref="D227:D229"/>
    <mergeCell ref="E227:K227"/>
    <mergeCell ref="A75:K75"/>
    <mergeCell ref="A76:K76"/>
    <mergeCell ref="A78:C81"/>
    <mergeCell ref="D78:K78"/>
    <mergeCell ref="D79:D81"/>
    <mergeCell ref="E79:K79"/>
    <mergeCell ref="E80:E81"/>
    <mergeCell ref="F80:F81"/>
    <mergeCell ref="G80:G81"/>
    <mergeCell ref="H80:H81"/>
    <mergeCell ref="I80:I81"/>
    <mergeCell ref="J80:J81"/>
    <mergeCell ref="K80:K81"/>
    <mergeCell ref="A112:K112"/>
    <mergeCell ref="A113:K113"/>
    <mergeCell ref="A115:C118"/>
    <mergeCell ref="D115:K115"/>
    <mergeCell ref="D116:D118"/>
    <mergeCell ref="A38:K38"/>
    <mergeCell ref="A39:K39"/>
    <mergeCell ref="I6:I7"/>
    <mergeCell ref="J6:J7"/>
    <mergeCell ref="K6:K7"/>
    <mergeCell ref="A1:K1"/>
    <mergeCell ref="A2:K2"/>
    <mergeCell ref="A4:C7"/>
    <mergeCell ref="D4:K4"/>
    <mergeCell ref="D5:D7"/>
    <mergeCell ref="E5:K5"/>
    <mergeCell ref="E6:E7"/>
    <mergeCell ref="F6:F7"/>
    <mergeCell ref="G6:G7"/>
    <mergeCell ref="H6:H7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2018-05-24T19:29:15Z</cp:lastPrinted>
  <dcterms:created xsi:type="dcterms:W3CDTF">2017-11-21T15:17:52Z</dcterms:created>
  <dcterms:modified xsi:type="dcterms:W3CDTF">2018-05-28T17:04:17Z</dcterms:modified>
</cp:coreProperties>
</file>