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90" yWindow="-300" windowWidth="20655" windowHeight="5160" tabRatio="969"/>
  </bookViews>
  <sheets>
    <sheet name="431-22" sheetId="55" r:id="rId1"/>
  </sheets>
  <calcPr calcId="145621"/>
</workbook>
</file>

<file path=xl/calcChain.xml><?xml version="1.0" encoding="utf-8"?>
<calcChain xmlns="http://schemas.openxmlformats.org/spreadsheetml/2006/main">
  <c r="F28" i="55" l="1"/>
  <c r="F27" i="55"/>
  <c r="F26" i="55"/>
  <c r="F52" i="55" l="1"/>
  <c r="F41" i="55"/>
  <c r="F29" i="55"/>
  <c r="F14" i="55"/>
  <c r="F13" i="55"/>
  <c r="I26" i="55"/>
  <c r="H26" i="55"/>
  <c r="H12" i="55" l="1"/>
  <c r="F24" i="55"/>
  <c r="B24" i="55"/>
  <c r="F23" i="55"/>
  <c r="B23" i="55"/>
  <c r="F22" i="55"/>
  <c r="B22" i="55"/>
  <c r="I51" i="55"/>
  <c r="H51" i="55"/>
  <c r="F56" i="55"/>
  <c r="F55" i="55"/>
  <c r="F54" i="55"/>
  <c r="F53" i="55"/>
  <c r="F50" i="55"/>
  <c r="F49" i="55"/>
  <c r="F48" i="55"/>
  <c r="F47" i="55"/>
  <c r="F46" i="55"/>
  <c r="F45" i="55"/>
  <c r="F44" i="55"/>
  <c r="F43" i="55"/>
  <c r="F42" i="55"/>
  <c r="F40" i="55"/>
  <c r="F39" i="55"/>
  <c r="F38" i="55"/>
  <c r="F37" i="55"/>
  <c r="F36" i="55"/>
  <c r="F35" i="55"/>
  <c r="F34" i="55"/>
  <c r="F33" i="55"/>
  <c r="F32" i="55"/>
  <c r="F31" i="55"/>
  <c r="F30" i="55"/>
  <c r="F25" i="55"/>
  <c r="F21" i="55"/>
  <c r="F20" i="55"/>
  <c r="F19" i="55"/>
  <c r="F18" i="55"/>
  <c r="F17" i="55"/>
  <c r="F16" i="55"/>
  <c r="F15" i="55"/>
  <c r="F51" i="55" l="1"/>
  <c r="B41" i="55"/>
  <c r="B40" i="55"/>
  <c r="B39" i="55"/>
  <c r="B38" i="55"/>
  <c r="B36" i="55"/>
  <c r="B35" i="55"/>
  <c r="B34" i="55"/>
  <c r="B33" i="55"/>
  <c r="B32" i="55"/>
  <c r="B31" i="55"/>
  <c r="B30" i="55"/>
  <c r="B26" i="55"/>
  <c r="B25" i="55"/>
  <c r="B21" i="55"/>
  <c r="B20" i="55"/>
  <c r="B19" i="55"/>
  <c r="B18" i="55"/>
  <c r="B17" i="55"/>
  <c r="B16" i="55"/>
  <c r="B15" i="55"/>
  <c r="B14" i="55"/>
  <c r="B13" i="55"/>
  <c r="E12" i="55"/>
  <c r="D12" i="55"/>
  <c r="B12" i="55" l="1"/>
  <c r="C24" i="55" s="1"/>
  <c r="C22" i="55" l="1"/>
  <c r="C23" i="55"/>
  <c r="C30" i="55"/>
  <c r="C16" i="55"/>
  <c r="C39" i="55"/>
  <c r="C12" i="55"/>
  <c r="C20" i="55"/>
  <c r="C34" i="55"/>
  <c r="C14" i="55"/>
  <c r="C18" i="55"/>
  <c r="C25" i="55"/>
  <c r="C32" i="55"/>
  <c r="C36" i="55"/>
  <c r="C41" i="55"/>
  <c r="C13" i="55"/>
  <c r="C15" i="55"/>
  <c r="C17" i="55"/>
  <c r="C19" i="55"/>
  <c r="C21" i="55"/>
  <c r="C26" i="55"/>
  <c r="C31" i="55"/>
  <c r="C33" i="55"/>
  <c r="C35" i="55"/>
  <c r="C38" i="55"/>
  <c r="C40" i="55"/>
  <c r="I12" i="55" l="1"/>
  <c r="F12" i="55" s="1"/>
  <c r="G24" i="55" l="1"/>
  <c r="G22" i="55" l="1"/>
  <c r="G23" i="55"/>
  <c r="G55" i="55"/>
  <c r="G53" i="55"/>
  <c r="G50" i="55"/>
  <c r="G48" i="55"/>
  <c r="G46" i="55"/>
  <c r="G44" i="55"/>
  <c r="G42" i="55"/>
  <c r="G40" i="55"/>
  <c r="G38" i="55"/>
  <c r="G36" i="55"/>
  <c r="G34" i="55"/>
  <c r="G32" i="55"/>
  <c r="G30" i="55"/>
  <c r="G28" i="55"/>
  <c r="G25" i="55"/>
  <c r="G20" i="55"/>
  <c r="G18" i="55"/>
  <c r="G16" i="55"/>
  <c r="G14" i="55"/>
  <c r="G54" i="55"/>
  <c r="G49" i="55"/>
  <c r="G45" i="55"/>
  <c r="G43" i="55"/>
  <c r="G41" i="55"/>
  <c r="G39" i="55"/>
  <c r="G35" i="55"/>
  <c r="G33" i="55"/>
  <c r="G29" i="55"/>
  <c r="G27" i="55"/>
  <c r="G19" i="55"/>
  <c r="G17" i="55"/>
  <c r="G15" i="55"/>
  <c r="G56" i="55"/>
  <c r="G52" i="55"/>
  <c r="G47" i="55"/>
  <c r="G37" i="55"/>
  <c r="G31" i="55"/>
  <c r="G21" i="55"/>
  <c r="G13" i="55"/>
  <c r="G51" i="55"/>
  <c r="G26" i="55"/>
  <c r="G12" i="55"/>
</calcChain>
</file>

<file path=xl/sharedStrings.xml><?xml version="1.0" encoding="utf-8"?>
<sst xmlns="http://schemas.openxmlformats.org/spreadsheetml/2006/main" count="83" uniqueCount="63">
  <si>
    <t>Sexo</t>
  </si>
  <si>
    <t xml:space="preserve"> -</t>
  </si>
  <si>
    <t>Servicio</t>
  </si>
  <si>
    <t>Consulta externa (1)</t>
  </si>
  <si>
    <t>Total</t>
  </si>
  <si>
    <t xml:space="preserve"> Hombres</t>
  </si>
  <si>
    <t>(1)  Un paciente es incluido tantas veces como asista al consultorio.</t>
  </si>
  <si>
    <t>(2)  Incluye Audiometría, Impedanciometría, Test de Burian, etc.</t>
  </si>
  <si>
    <t xml:space="preserve">(3)  Se refiere a los servicios de Clínica de Quemados, Oncología, Nutrología y otros. </t>
  </si>
  <si>
    <t xml:space="preserve">    Número</t>
  </si>
  <si>
    <t xml:space="preserve">   Mujeres</t>
  </si>
  <si>
    <t xml:space="preserve">           Porcentaje </t>
  </si>
  <si>
    <t>Alergología</t>
  </si>
  <si>
    <t>Anestesiología</t>
  </si>
  <si>
    <t>Audiología (2)</t>
  </si>
  <si>
    <t>Cardiología</t>
  </si>
  <si>
    <t>Cardiovascular</t>
  </si>
  <si>
    <t>Cirugía</t>
  </si>
  <si>
    <t>Cirugía Máxilo Facial</t>
  </si>
  <si>
    <t>Cirugía Plástica</t>
  </si>
  <si>
    <t>Clínica de Coagelopatia</t>
  </si>
  <si>
    <t>Dermatología</t>
  </si>
  <si>
    <t>Endocrinología General</t>
  </si>
  <si>
    <t xml:space="preserve">     Endocrinología</t>
  </si>
  <si>
    <t xml:space="preserve">     Clínica de Diabetes</t>
  </si>
  <si>
    <t>Endodoncia</t>
  </si>
  <si>
    <t>Fisioterapia</t>
  </si>
  <si>
    <t>Foniatría</t>
  </si>
  <si>
    <t>Gastroenterología</t>
  </si>
  <si>
    <t>Genética</t>
  </si>
  <si>
    <t xml:space="preserve">Ginecología </t>
  </si>
  <si>
    <t>Hematología</t>
  </si>
  <si>
    <t>Infectología</t>
  </si>
  <si>
    <t>Nefrología</t>
  </si>
  <si>
    <t>Neonatología</t>
  </si>
  <si>
    <t>Neumología</t>
  </si>
  <si>
    <t>Neurocirugía</t>
  </si>
  <si>
    <t>Neurología</t>
  </si>
  <si>
    <t>Odontología</t>
  </si>
  <si>
    <t>Nutrición</t>
  </si>
  <si>
    <t>Psicología</t>
  </si>
  <si>
    <t>Ortopedia</t>
  </si>
  <si>
    <t>Oftalmología</t>
  </si>
  <si>
    <t>Otorrinolaringología</t>
  </si>
  <si>
    <t>Reumatología</t>
  </si>
  <si>
    <t>Pediatría General</t>
  </si>
  <si>
    <t>Salud Mental General</t>
  </si>
  <si>
    <t xml:space="preserve">     Salud Mental</t>
  </si>
  <si>
    <t xml:space="preserve">Urgencia Especializada </t>
  </si>
  <si>
    <t>Urología</t>
  </si>
  <si>
    <t>Otros (3)</t>
  </si>
  <si>
    <t xml:space="preserve">  -   Cantidad nula o cero.</t>
  </si>
  <si>
    <t>Mujeres</t>
  </si>
  <si>
    <t xml:space="preserve">Porcentaje </t>
  </si>
  <si>
    <t>Número</t>
  </si>
  <si>
    <t xml:space="preserve">                 TOTAL</t>
  </si>
  <si>
    <t>Medicina Física y Rehabilitación</t>
  </si>
  <si>
    <t>SEGÚN SERVICIO: AÑO 2017</t>
  </si>
  <si>
    <t xml:space="preserve">  Cuadro 22.  CONSULTA EXTERNA EN EL HOSPITAL DEL NIÑO, POR SEXO, </t>
  </si>
  <si>
    <t>Clínica de G.G.P.D.</t>
  </si>
  <si>
    <t>Clínica de Hemoglobinopatía</t>
  </si>
  <si>
    <t>Clínica de V.I.H.</t>
  </si>
  <si>
    <t>0.0 Cuando la cantidad es menor a la mitad de la unidad o fracción decimal adoptada para la expresión de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</si>
</sst>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3"/>
      <name val="Arial"/>
      <family val="2"/>
    </font>
    <font>
      <b/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8" xfId="0" applyFont="1" applyFill="1" applyBorder="1"/>
    <xf numFmtId="0" fontId="2" fillId="0" borderId="11" xfId="0" applyFont="1" applyFill="1" applyBorder="1"/>
    <xf numFmtId="0" fontId="1" fillId="0" borderId="0" xfId="0" applyFont="1" applyAlignment="1" applyProtection="1">
      <alignment horizontal="left"/>
    </xf>
    <xf numFmtId="37" fontId="2" fillId="0" borderId="9" xfId="0" applyNumberFormat="1" applyFont="1" applyFill="1" applyBorder="1" applyProtection="1"/>
    <xf numFmtId="164" fontId="2" fillId="0" borderId="9" xfId="0" applyNumberFormat="1" applyFont="1" applyFill="1" applyBorder="1" applyProtection="1"/>
    <xf numFmtId="0" fontId="2" fillId="0" borderId="9" xfId="0" applyFont="1" applyFill="1" applyBorder="1"/>
    <xf numFmtId="164" fontId="2" fillId="0" borderId="9" xfId="0" applyNumberFormat="1" applyFont="1" applyFill="1" applyBorder="1"/>
    <xf numFmtId="0" fontId="3" fillId="0" borderId="0" xfId="0" applyFont="1"/>
    <xf numFmtId="0" fontId="4" fillId="0" borderId="0" xfId="0" applyFont="1" applyAlignment="1" applyProtection="1">
      <alignment horizontal="left"/>
    </xf>
    <xf numFmtId="0" fontId="4" fillId="0" borderId="0" xfId="0" applyFont="1"/>
    <xf numFmtId="0" fontId="1" fillId="0" borderId="1" xfId="0" applyFont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/>
    </xf>
    <xf numFmtId="164" fontId="5" fillId="0" borderId="9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5" fillId="0" borderId="9" xfId="0" applyNumberFormat="1" applyFont="1" applyFill="1" applyBorder="1" applyAlignment="1" applyProtection="1">
      <alignment horizontal="left"/>
    </xf>
    <xf numFmtId="164" fontId="5" fillId="0" borderId="9" xfId="0" applyNumberFormat="1" applyFont="1" applyFill="1" applyBorder="1" applyAlignment="1" applyProtection="1">
      <alignment horizontal="left"/>
    </xf>
    <xf numFmtId="3" fontId="2" fillId="0" borderId="9" xfId="0" applyNumberFormat="1" applyFont="1" applyFill="1" applyBorder="1" applyAlignment="1" applyProtection="1">
      <alignment horizontal="left"/>
    </xf>
    <xf numFmtId="164" fontId="2" fillId="0" borderId="9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/>
    </xf>
    <xf numFmtId="3" fontId="2" fillId="0" borderId="5" xfId="0" applyNumberFormat="1" applyFont="1" applyFill="1" applyBorder="1" applyAlignment="1" applyProtection="1">
      <alignment horizontal="left"/>
    </xf>
    <xf numFmtId="164" fontId="2" fillId="0" borderId="5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zoomScaleNormal="100" workbookViewId="0">
      <selection activeCell="A4" sqref="A4:A10"/>
    </sheetView>
  </sheetViews>
  <sheetFormatPr baseColWidth="10" defaultRowHeight="12.75" x14ac:dyDescent="0.2"/>
  <cols>
    <col min="1" max="1" width="37.7109375" customWidth="1"/>
    <col min="2" max="2" width="10.28515625" hidden="1" customWidth="1"/>
    <col min="3" max="3" width="13.42578125" hidden="1" customWidth="1"/>
    <col min="4" max="4" width="11.140625" hidden="1" customWidth="1"/>
    <col min="5" max="5" width="9.85546875" hidden="1" customWidth="1"/>
    <col min="6" max="6" width="16.5703125" customWidth="1"/>
    <col min="7" max="7" width="18" customWidth="1"/>
    <col min="8" max="8" width="17.7109375" customWidth="1"/>
    <col min="9" max="9" width="18" customWidth="1"/>
  </cols>
  <sheetData>
    <row r="1" spans="1:12" ht="18.75" customHeight="1" x14ac:dyDescent="0.25">
      <c r="A1" s="32" t="s">
        <v>58</v>
      </c>
      <c r="B1" s="32"/>
      <c r="C1" s="32"/>
      <c r="D1" s="32"/>
      <c r="E1" s="32"/>
      <c r="F1" s="32"/>
      <c r="G1" s="32"/>
      <c r="H1" s="32"/>
      <c r="I1" s="32"/>
    </row>
    <row r="2" spans="1:12" ht="17.25" customHeight="1" x14ac:dyDescent="0.25">
      <c r="A2" s="32" t="s">
        <v>57</v>
      </c>
      <c r="B2" s="32"/>
      <c r="C2" s="32"/>
      <c r="D2" s="32"/>
      <c r="E2" s="32"/>
      <c r="F2" s="32"/>
      <c r="G2" s="32"/>
      <c r="H2" s="32"/>
      <c r="I2" s="3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2" ht="9.75" customHeight="1" x14ac:dyDescent="0.2">
      <c r="A4" s="33" t="s">
        <v>2</v>
      </c>
      <c r="B4" s="37" t="s">
        <v>3</v>
      </c>
      <c r="C4" s="38"/>
      <c r="D4" s="38"/>
      <c r="E4" s="38"/>
      <c r="F4" s="38"/>
      <c r="G4" s="38"/>
      <c r="H4" s="38"/>
      <c r="I4" s="38"/>
    </row>
    <row r="5" spans="1:12" ht="18.75" customHeight="1" x14ac:dyDescent="0.2">
      <c r="A5" s="34"/>
      <c r="B5" s="39"/>
      <c r="C5" s="40"/>
      <c r="D5" s="40"/>
      <c r="E5" s="40"/>
      <c r="F5" s="40"/>
      <c r="G5" s="40"/>
      <c r="H5" s="40"/>
      <c r="I5" s="40"/>
    </row>
    <row r="6" spans="1:12" ht="22.5" customHeight="1" x14ac:dyDescent="0.2">
      <c r="A6" s="35"/>
      <c r="B6" s="41" t="s">
        <v>4</v>
      </c>
      <c r="C6" s="42"/>
      <c r="D6" s="37" t="s">
        <v>0</v>
      </c>
      <c r="E6" s="43"/>
      <c r="F6" s="41" t="s">
        <v>4</v>
      </c>
      <c r="G6" s="42"/>
      <c r="H6" s="37" t="s">
        <v>0</v>
      </c>
      <c r="I6" s="38"/>
    </row>
    <row r="7" spans="1:12" ht="0.75" customHeight="1" x14ac:dyDescent="0.2">
      <c r="A7" s="35"/>
      <c r="B7" s="39"/>
      <c r="C7" s="36"/>
      <c r="D7" s="39"/>
      <c r="E7" s="36"/>
      <c r="F7" s="39"/>
      <c r="G7" s="36"/>
      <c r="H7" s="39"/>
      <c r="I7" s="40"/>
    </row>
    <row r="8" spans="1:12" ht="3.75" customHeight="1" x14ac:dyDescent="0.2">
      <c r="A8" s="35"/>
      <c r="B8" s="29" t="s">
        <v>9</v>
      </c>
      <c r="C8" s="29" t="s">
        <v>11</v>
      </c>
      <c r="D8" s="29" t="s">
        <v>5</v>
      </c>
      <c r="E8" s="29" t="s">
        <v>10</v>
      </c>
      <c r="F8" s="29" t="s">
        <v>54</v>
      </c>
      <c r="G8" s="29" t="s">
        <v>53</v>
      </c>
      <c r="H8" s="29" t="s">
        <v>5</v>
      </c>
      <c r="I8" s="41" t="s">
        <v>52</v>
      </c>
    </row>
    <row r="9" spans="1:12" ht="6.75" customHeight="1" x14ac:dyDescent="0.2">
      <c r="A9" s="35"/>
      <c r="B9" s="30"/>
      <c r="C9" s="30"/>
      <c r="D9" s="30"/>
      <c r="E9" s="30"/>
      <c r="F9" s="30"/>
      <c r="G9" s="30"/>
      <c r="H9" s="30"/>
      <c r="I9" s="44"/>
    </row>
    <row r="10" spans="1:12" ht="22.5" customHeight="1" x14ac:dyDescent="0.2">
      <c r="A10" s="36"/>
      <c r="B10" s="31"/>
      <c r="C10" s="31"/>
      <c r="D10" s="31"/>
      <c r="E10" s="31"/>
      <c r="F10" s="31"/>
      <c r="G10" s="31"/>
      <c r="H10" s="31"/>
      <c r="I10" s="39"/>
    </row>
    <row r="11" spans="1:12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L11" s="1"/>
    </row>
    <row r="12" spans="1:12" ht="19.5" customHeight="1" x14ac:dyDescent="0.25">
      <c r="A12" s="11" t="s">
        <v>55</v>
      </c>
      <c r="B12" s="20">
        <f t="shared" ref="B12:B26" si="0">SUM(D12,E12)</f>
        <v>59698</v>
      </c>
      <c r="C12" s="21">
        <f t="shared" ref="C12:C26" si="1">SUM(B12/B$12*100)</f>
        <v>100</v>
      </c>
      <c r="D12" s="20">
        <f>SUM(D13:D56)</f>
        <v>31697</v>
      </c>
      <c r="E12" s="20">
        <f>SUM(E13:E56)</f>
        <v>28001</v>
      </c>
      <c r="F12" s="14">
        <f>SUM(H12,I12)</f>
        <v>213686</v>
      </c>
      <c r="G12" s="15">
        <f>SUM(F12/F$12*100)</f>
        <v>100</v>
      </c>
      <c r="H12" s="14">
        <f>SUM(H13:H26,H29:H51,H54:H56)</f>
        <v>117075</v>
      </c>
      <c r="I12" s="14">
        <f>SUM(I13:I26,I29:I51,I54:I56)</f>
        <v>96611</v>
      </c>
      <c r="L12" s="1"/>
    </row>
    <row r="13" spans="1:12" ht="17.25" customHeight="1" x14ac:dyDescent="0.25">
      <c r="A13" s="5" t="s">
        <v>12</v>
      </c>
      <c r="B13" s="22">
        <f t="shared" si="0"/>
        <v>2983</v>
      </c>
      <c r="C13" s="23">
        <f t="shared" si="1"/>
        <v>4.9968173138128584</v>
      </c>
      <c r="D13" s="22">
        <v>1805</v>
      </c>
      <c r="E13" s="22">
        <v>1178</v>
      </c>
      <c r="F13" s="14">
        <f>SUM(H13,I13)</f>
        <v>3613</v>
      </c>
      <c r="G13" s="17">
        <f t="shared" ref="G13:G25" si="2">SUM(F13/F$12*100)</f>
        <v>1.6907986484842246</v>
      </c>
      <c r="H13" s="16">
        <v>2202</v>
      </c>
      <c r="I13" s="16">
        <v>1411</v>
      </c>
      <c r="K13" s="1"/>
      <c r="L13" s="1"/>
    </row>
    <row r="14" spans="1:12" ht="15" customHeight="1" x14ac:dyDescent="0.25">
      <c r="A14" s="5" t="s">
        <v>13</v>
      </c>
      <c r="B14" s="22">
        <f t="shared" si="0"/>
        <v>2980</v>
      </c>
      <c r="C14" s="23">
        <f t="shared" si="1"/>
        <v>4.9917920198331602</v>
      </c>
      <c r="D14" s="22">
        <v>1673</v>
      </c>
      <c r="E14" s="22">
        <v>1307</v>
      </c>
      <c r="F14" s="14">
        <f>SUM(H14,I14)</f>
        <v>3144</v>
      </c>
      <c r="G14" s="17">
        <f t="shared" si="2"/>
        <v>1.4713177278810965</v>
      </c>
      <c r="H14" s="16">
        <v>1826</v>
      </c>
      <c r="I14" s="16">
        <v>1318</v>
      </c>
    </row>
    <row r="15" spans="1:12" ht="15" customHeight="1" x14ac:dyDescent="0.25">
      <c r="A15" s="5" t="s">
        <v>14</v>
      </c>
      <c r="B15" s="22">
        <f t="shared" si="0"/>
        <v>4982</v>
      </c>
      <c r="C15" s="23">
        <f t="shared" si="1"/>
        <v>8.3453382022848341</v>
      </c>
      <c r="D15" s="22">
        <v>3040</v>
      </c>
      <c r="E15" s="22">
        <v>1942</v>
      </c>
      <c r="F15" s="14">
        <f t="shared" ref="F15:F56" si="3">SUM(H15,I15)</f>
        <v>5548</v>
      </c>
      <c r="G15" s="17">
        <f t="shared" si="2"/>
        <v>2.5963329371133348</v>
      </c>
      <c r="H15" s="16">
        <v>3283</v>
      </c>
      <c r="I15" s="16">
        <v>2265</v>
      </c>
    </row>
    <row r="16" spans="1:12" ht="15" customHeight="1" x14ac:dyDescent="0.25">
      <c r="A16" s="5" t="s">
        <v>15</v>
      </c>
      <c r="B16" s="22">
        <f t="shared" si="0"/>
        <v>4201</v>
      </c>
      <c r="C16" s="23">
        <f t="shared" si="1"/>
        <v>7.0370866695701695</v>
      </c>
      <c r="D16" s="22">
        <v>2229</v>
      </c>
      <c r="E16" s="22">
        <v>1972</v>
      </c>
      <c r="F16" s="14">
        <f t="shared" si="3"/>
        <v>4691</v>
      </c>
      <c r="G16" s="17">
        <f t="shared" si="2"/>
        <v>2.1952771824078319</v>
      </c>
      <c r="H16" s="16">
        <v>2464</v>
      </c>
      <c r="I16" s="16">
        <v>2227</v>
      </c>
    </row>
    <row r="17" spans="1:9" ht="15" customHeight="1" x14ac:dyDescent="0.25">
      <c r="A17" s="5" t="s">
        <v>16</v>
      </c>
      <c r="B17" s="22">
        <f t="shared" si="0"/>
        <v>607</v>
      </c>
      <c r="C17" s="23">
        <f t="shared" si="1"/>
        <v>1.0167844818921907</v>
      </c>
      <c r="D17" s="22">
        <v>298</v>
      </c>
      <c r="E17" s="22">
        <v>309</v>
      </c>
      <c r="F17" s="14">
        <f t="shared" si="3"/>
        <v>459</v>
      </c>
      <c r="G17" s="17">
        <f t="shared" si="2"/>
        <v>0.21480115683760287</v>
      </c>
      <c r="H17" s="16">
        <v>233</v>
      </c>
      <c r="I17" s="16">
        <v>226</v>
      </c>
    </row>
    <row r="18" spans="1:9" ht="15" customHeight="1" x14ac:dyDescent="0.25">
      <c r="A18" s="5" t="s">
        <v>17</v>
      </c>
      <c r="B18" s="22">
        <f t="shared" si="0"/>
        <v>4168</v>
      </c>
      <c r="C18" s="23">
        <f t="shared" si="1"/>
        <v>6.9818084357934938</v>
      </c>
      <c r="D18" s="22">
        <v>2551</v>
      </c>
      <c r="E18" s="22">
        <v>1617</v>
      </c>
      <c r="F18" s="14">
        <f t="shared" si="3"/>
        <v>3585</v>
      </c>
      <c r="G18" s="17">
        <f t="shared" si="2"/>
        <v>1.6776953099407541</v>
      </c>
      <c r="H18" s="16">
        <v>2225</v>
      </c>
      <c r="I18" s="16">
        <v>1360</v>
      </c>
    </row>
    <row r="19" spans="1:9" ht="15" customHeight="1" x14ac:dyDescent="0.25">
      <c r="A19" s="5" t="s">
        <v>18</v>
      </c>
      <c r="B19" s="22">
        <f t="shared" si="0"/>
        <v>1343</v>
      </c>
      <c r="C19" s="23">
        <f t="shared" si="1"/>
        <v>2.2496566049113871</v>
      </c>
      <c r="D19" s="22">
        <v>717</v>
      </c>
      <c r="E19" s="22">
        <v>626</v>
      </c>
      <c r="F19" s="14">
        <f t="shared" si="3"/>
        <v>2216</v>
      </c>
      <c r="G19" s="17">
        <f t="shared" si="2"/>
        <v>1.0370356504403659</v>
      </c>
      <c r="H19" s="16">
        <v>1188</v>
      </c>
      <c r="I19" s="16">
        <v>1028</v>
      </c>
    </row>
    <row r="20" spans="1:9" ht="15" customHeight="1" x14ac:dyDescent="0.25">
      <c r="A20" s="5" t="s">
        <v>19</v>
      </c>
      <c r="B20" s="22">
        <f t="shared" si="0"/>
        <v>2238</v>
      </c>
      <c r="C20" s="23">
        <f t="shared" si="1"/>
        <v>3.7488693088545681</v>
      </c>
      <c r="D20" s="22">
        <v>1101</v>
      </c>
      <c r="E20" s="22">
        <v>1137</v>
      </c>
      <c r="F20" s="14">
        <f t="shared" si="3"/>
        <v>2173</v>
      </c>
      <c r="G20" s="17">
        <f t="shared" si="2"/>
        <v>1.0169126662486077</v>
      </c>
      <c r="H20" s="16">
        <v>1121</v>
      </c>
      <c r="I20" s="16">
        <v>1052</v>
      </c>
    </row>
    <row r="21" spans="1:9" ht="15" customHeight="1" x14ac:dyDescent="0.25">
      <c r="A21" s="5" t="s">
        <v>20</v>
      </c>
      <c r="B21" s="22">
        <f t="shared" si="0"/>
        <v>1171</v>
      </c>
      <c r="C21" s="23">
        <f t="shared" si="1"/>
        <v>1.9615397500753795</v>
      </c>
      <c r="D21" s="22">
        <v>737</v>
      </c>
      <c r="E21" s="22">
        <v>434</v>
      </c>
      <c r="F21" s="14">
        <f t="shared" si="3"/>
        <v>947</v>
      </c>
      <c r="G21" s="17">
        <f t="shared" si="2"/>
        <v>0.44317362859522846</v>
      </c>
      <c r="H21" s="16">
        <v>639</v>
      </c>
      <c r="I21" s="16">
        <v>308</v>
      </c>
    </row>
    <row r="22" spans="1:9" ht="15" customHeight="1" x14ac:dyDescent="0.25">
      <c r="A22" s="5" t="s">
        <v>59</v>
      </c>
      <c r="B22" s="22">
        <f t="shared" ref="B22" si="4">SUM(D22,E22)</f>
        <v>1171</v>
      </c>
      <c r="C22" s="23">
        <f t="shared" ref="C22" si="5">SUM(B22/B$12*100)</f>
        <v>1.9615397500753795</v>
      </c>
      <c r="D22" s="22">
        <v>737</v>
      </c>
      <c r="E22" s="22">
        <v>434</v>
      </c>
      <c r="F22" s="14">
        <f t="shared" ref="F22" si="6">SUM(H22,I22)</f>
        <v>332</v>
      </c>
      <c r="G22" s="17">
        <f t="shared" si="2"/>
        <v>0.15536815701543386</v>
      </c>
      <c r="H22" s="16">
        <v>272</v>
      </c>
      <c r="I22" s="16">
        <v>60</v>
      </c>
    </row>
    <row r="23" spans="1:9" ht="15" customHeight="1" x14ac:dyDescent="0.25">
      <c r="A23" s="5" t="s">
        <v>60</v>
      </c>
      <c r="B23" s="22">
        <f t="shared" ref="B23" si="7">SUM(D23,E23)</f>
        <v>1171</v>
      </c>
      <c r="C23" s="23">
        <f t="shared" ref="C23" si="8">SUM(B23/B$12*100)</f>
        <v>1.9615397500753795</v>
      </c>
      <c r="D23" s="22">
        <v>737</v>
      </c>
      <c r="E23" s="22">
        <v>434</v>
      </c>
      <c r="F23" s="14">
        <f t="shared" ref="F23" si="9">SUM(H23,I23)</f>
        <v>115</v>
      </c>
      <c r="G23" s="17">
        <f t="shared" si="2"/>
        <v>5.3817283303538833E-2</v>
      </c>
      <c r="H23" s="16">
        <v>65</v>
      </c>
      <c r="I23" s="16">
        <v>50</v>
      </c>
    </row>
    <row r="24" spans="1:9" ht="15" customHeight="1" x14ac:dyDescent="0.25">
      <c r="A24" s="5" t="s">
        <v>61</v>
      </c>
      <c r="B24" s="22">
        <f t="shared" ref="B24" si="10">SUM(D24,E24)</f>
        <v>1171</v>
      </c>
      <c r="C24" s="23">
        <f t="shared" ref="C24" si="11">SUM(B24/B$12*100)</f>
        <v>1.9615397500753795</v>
      </c>
      <c r="D24" s="22">
        <v>737</v>
      </c>
      <c r="E24" s="22">
        <v>434</v>
      </c>
      <c r="F24" s="14">
        <f t="shared" ref="F24" si="12">SUM(H24,I24)</f>
        <v>405</v>
      </c>
      <c r="G24" s="17">
        <f t="shared" si="2"/>
        <v>0.18953043250376722</v>
      </c>
      <c r="H24" s="16">
        <v>195</v>
      </c>
      <c r="I24" s="16">
        <v>210</v>
      </c>
    </row>
    <row r="25" spans="1:9" ht="15" customHeight="1" x14ac:dyDescent="0.25">
      <c r="A25" s="5" t="s">
        <v>21</v>
      </c>
      <c r="B25" s="22">
        <f t="shared" si="0"/>
        <v>2867</v>
      </c>
      <c r="C25" s="23">
        <f t="shared" si="1"/>
        <v>4.8025059465978757</v>
      </c>
      <c r="D25" s="22">
        <v>1371</v>
      </c>
      <c r="E25" s="22">
        <v>1496</v>
      </c>
      <c r="F25" s="14">
        <f t="shared" si="3"/>
        <v>2087</v>
      </c>
      <c r="G25" s="17">
        <f t="shared" si="2"/>
        <v>0.97666669786509175</v>
      </c>
      <c r="H25" s="16">
        <v>958</v>
      </c>
      <c r="I25" s="16">
        <v>1129</v>
      </c>
    </row>
    <row r="26" spans="1:9" s="12" customFormat="1" ht="18" customHeight="1" x14ac:dyDescent="0.25">
      <c r="A26" s="11" t="s">
        <v>22</v>
      </c>
      <c r="B26" s="20">
        <f t="shared" si="0"/>
        <v>2767</v>
      </c>
      <c r="C26" s="21">
        <f t="shared" si="1"/>
        <v>4.6349961472746157</v>
      </c>
      <c r="D26" s="20">
        <v>1023</v>
      </c>
      <c r="E26" s="20">
        <v>1744</v>
      </c>
      <c r="F26" s="14">
        <f>SUM(H26,I26)</f>
        <v>3118</v>
      </c>
      <c r="G26" s="15">
        <f>SUM(F26/F$12*100)</f>
        <v>1.4591503420907312</v>
      </c>
      <c r="H26" s="14">
        <f>SUM(H27,H28)</f>
        <v>1203</v>
      </c>
      <c r="I26" s="14">
        <f>SUM(I27,I28)</f>
        <v>1915</v>
      </c>
    </row>
    <row r="27" spans="1:9" ht="16.5" customHeight="1" x14ac:dyDescent="0.25">
      <c r="A27" s="5" t="s">
        <v>23</v>
      </c>
      <c r="B27" s="22" t="s">
        <v>1</v>
      </c>
      <c r="C27" s="22" t="s">
        <v>1</v>
      </c>
      <c r="D27" s="22" t="s">
        <v>1</v>
      </c>
      <c r="E27" s="22" t="s">
        <v>1</v>
      </c>
      <c r="F27" s="14">
        <f>SUM(H27,I27)</f>
        <v>2855</v>
      </c>
      <c r="G27" s="17">
        <f t="shared" ref="G27:G50" si="13">SUM(F27/F$12*100)</f>
        <v>1.3360725550574206</v>
      </c>
      <c r="H27" s="16">
        <v>1095</v>
      </c>
      <c r="I27" s="16">
        <v>1760</v>
      </c>
    </row>
    <row r="28" spans="1:9" ht="16.5" customHeight="1" x14ac:dyDescent="0.25">
      <c r="A28" s="5" t="s">
        <v>24</v>
      </c>
      <c r="B28" s="22" t="s">
        <v>1</v>
      </c>
      <c r="C28" s="22" t="s">
        <v>1</v>
      </c>
      <c r="D28" s="22" t="s">
        <v>1</v>
      </c>
      <c r="E28" s="22" t="s">
        <v>1</v>
      </c>
      <c r="F28" s="14">
        <f>SUM(H28,I28)</f>
        <v>263</v>
      </c>
      <c r="G28" s="17">
        <f t="shared" si="13"/>
        <v>0.12307778703331057</v>
      </c>
      <c r="H28" s="16">
        <v>108</v>
      </c>
      <c r="I28" s="16">
        <v>155</v>
      </c>
    </row>
    <row r="29" spans="1:9" ht="18.75" customHeight="1" x14ac:dyDescent="0.25">
      <c r="A29" s="5" t="s">
        <v>25</v>
      </c>
      <c r="B29" s="22" t="s">
        <v>1</v>
      </c>
      <c r="C29" s="22" t="s">
        <v>1</v>
      </c>
      <c r="D29" s="22" t="s">
        <v>1</v>
      </c>
      <c r="E29" s="22" t="s">
        <v>1</v>
      </c>
      <c r="F29" s="14">
        <f>SUM(H29,I29)</f>
        <v>140</v>
      </c>
      <c r="G29" s="17">
        <f t="shared" si="13"/>
        <v>6.5516692717351624E-2</v>
      </c>
      <c r="H29" s="16">
        <v>73</v>
      </c>
      <c r="I29" s="16">
        <v>67</v>
      </c>
    </row>
    <row r="30" spans="1:9" ht="15" customHeight="1" x14ac:dyDescent="0.25">
      <c r="A30" s="5" t="s">
        <v>26</v>
      </c>
      <c r="B30" s="22">
        <f t="shared" ref="B30:B36" si="14">SUM(D30,E30)</f>
        <v>8325</v>
      </c>
      <c r="C30" s="23">
        <f t="shared" ref="C30:C36" si="15">SUM(B30/B$12*100)</f>
        <v>13.94519079366143</v>
      </c>
      <c r="D30" s="22">
        <v>3990</v>
      </c>
      <c r="E30" s="22">
        <v>4335</v>
      </c>
      <c r="F30" s="14">
        <f t="shared" si="3"/>
        <v>14859</v>
      </c>
      <c r="G30" s="17">
        <f t="shared" si="13"/>
        <v>6.9536609791937707</v>
      </c>
      <c r="H30" s="16">
        <v>8110</v>
      </c>
      <c r="I30" s="16">
        <v>6749</v>
      </c>
    </row>
    <row r="31" spans="1:9" ht="15" customHeight="1" x14ac:dyDescent="0.25">
      <c r="A31" s="5" t="s">
        <v>27</v>
      </c>
      <c r="B31" s="22">
        <f t="shared" si="14"/>
        <v>1232</v>
      </c>
      <c r="C31" s="23">
        <f t="shared" si="15"/>
        <v>2.063720727662568</v>
      </c>
      <c r="D31" s="22">
        <v>915</v>
      </c>
      <c r="E31" s="22">
        <v>317</v>
      </c>
      <c r="F31" s="14">
        <f t="shared" si="3"/>
        <v>941</v>
      </c>
      <c r="G31" s="17">
        <f t="shared" si="13"/>
        <v>0.4403657703359134</v>
      </c>
      <c r="H31" s="16">
        <v>524</v>
      </c>
      <c r="I31" s="16">
        <v>417</v>
      </c>
    </row>
    <row r="32" spans="1:9" ht="15" customHeight="1" x14ac:dyDescent="0.25">
      <c r="A32" s="5" t="s">
        <v>28</v>
      </c>
      <c r="B32" s="22">
        <f t="shared" si="14"/>
        <v>2362</v>
      </c>
      <c r="C32" s="23">
        <f t="shared" si="15"/>
        <v>3.956581460015411</v>
      </c>
      <c r="D32" s="22">
        <v>1272</v>
      </c>
      <c r="E32" s="22">
        <v>1090</v>
      </c>
      <c r="F32" s="14">
        <f t="shared" si="3"/>
        <v>2118</v>
      </c>
      <c r="G32" s="17">
        <f t="shared" si="13"/>
        <v>0.99117396553821957</v>
      </c>
      <c r="H32" s="16">
        <v>1077</v>
      </c>
      <c r="I32" s="16">
        <v>1041</v>
      </c>
    </row>
    <row r="33" spans="1:9" ht="15" customHeight="1" x14ac:dyDescent="0.25">
      <c r="A33" s="5" t="s">
        <v>29</v>
      </c>
      <c r="B33" s="22">
        <f t="shared" si="14"/>
        <v>1272</v>
      </c>
      <c r="C33" s="23">
        <f t="shared" si="15"/>
        <v>2.1307246473918724</v>
      </c>
      <c r="D33" s="22">
        <v>704</v>
      </c>
      <c r="E33" s="22">
        <v>568</v>
      </c>
      <c r="F33" s="14">
        <f t="shared" si="3"/>
        <v>1665</v>
      </c>
      <c r="G33" s="17">
        <f t="shared" si="13"/>
        <v>0.77918066695993193</v>
      </c>
      <c r="H33" s="16">
        <v>861</v>
      </c>
      <c r="I33" s="16">
        <v>804</v>
      </c>
    </row>
    <row r="34" spans="1:9" ht="15" customHeight="1" x14ac:dyDescent="0.25">
      <c r="A34" s="5" t="s">
        <v>30</v>
      </c>
      <c r="B34" s="22">
        <f t="shared" si="14"/>
        <v>1632</v>
      </c>
      <c r="C34" s="23">
        <f t="shared" si="15"/>
        <v>2.7337599249556099</v>
      </c>
      <c r="D34" s="22">
        <v>3</v>
      </c>
      <c r="E34" s="22">
        <v>1629</v>
      </c>
      <c r="F34" s="14">
        <f t="shared" si="3"/>
        <v>1788</v>
      </c>
      <c r="G34" s="17">
        <f t="shared" si="13"/>
        <v>0.83674176127589084</v>
      </c>
      <c r="H34" s="16" t="s">
        <v>1</v>
      </c>
      <c r="I34" s="16">
        <v>1788</v>
      </c>
    </row>
    <row r="35" spans="1:9" ht="14.25" customHeight="1" x14ac:dyDescent="0.25">
      <c r="A35" s="5" t="s">
        <v>31</v>
      </c>
      <c r="B35" s="22">
        <f t="shared" si="14"/>
        <v>2954</v>
      </c>
      <c r="C35" s="23">
        <f t="shared" si="15"/>
        <v>4.9482394720091127</v>
      </c>
      <c r="D35" s="22">
        <v>1591</v>
      </c>
      <c r="E35" s="22">
        <v>1363</v>
      </c>
      <c r="F35" s="14">
        <f t="shared" si="3"/>
        <v>3342</v>
      </c>
      <c r="G35" s="17">
        <f t="shared" si="13"/>
        <v>1.5639770504384938</v>
      </c>
      <c r="H35" s="16">
        <v>1764</v>
      </c>
      <c r="I35" s="16">
        <v>1578</v>
      </c>
    </row>
    <row r="36" spans="1:9" ht="15" customHeight="1" x14ac:dyDescent="0.25">
      <c r="A36" s="24" t="s">
        <v>32</v>
      </c>
      <c r="B36" s="22">
        <f t="shared" si="14"/>
        <v>1256</v>
      </c>
      <c r="C36" s="23">
        <f t="shared" si="15"/>
        <v>2.1039230795001509</v>
      </c>
      <c r="D36" s="22">
        <v>631</v>
      </c>
      <c r="E36" s="22">
        <v>625</v>
      </c>
      <c r="F36" s="14">
        <f t="shared" si="3"/>
        <v>1142</v>
      </c>
      <c r="G36" s="17">
        <f t="shared" si="13"/>
        <v>0.53442902202296827</v>
      </c>
      <c r="H36" s="16">
        <v>571</v>
      </c>
      <c r="I36" s="16">
        <v>571</v>
      </c>
    </row>
    <row r="37" spans="1:9" ht="15" customHeight="1" x14ac:dyDescent="0.25">
      <c r="A37" s="24" t="s">
        <v>56</v>
      </c>
      <c r="B37" s="22" t="s">
        <v>1</v>
      </c>
      <c r="C37" s="22" t="s">
        <v>1</v>
      </c>
      <c r="D37" s="22" t="s">
        <v>1</v>
      </c>
      <c r="E37" s="22" t="s">
        <v>1</v>
      </c>
      <c r="F37" s="14">
        <f t="shared" si="3"/>
        <v>1765</v>
      </c>
      <c r="G37" s="17">
        <f t="shared" si="13"/>
        <v>0.82597830461518307</v>
      </c>
      <c r="H37" s="16">
        <v>1039</v>
      </c>
      <c r="I37" s="16">
        <v>726</v>
      </c>
    </row>
    <row r="38" spans="1:9" ht="15" customHeight="1" x14ac:dyDescent="0.25">
      <c r="A38" s="5" t="s">
        <v>33</v>
      </c>
      <c r="B38" s="22">
        <f>SUM(D38,E38)</f>
        <v>1547</v>
      </c>
      <c r="C38" s="23">
        <f>SUM(B38/B$12*100)</f>
        <v>2.5913765955308388</v>
      </c>
      <c r="D38" s="22">
        <v>842</v>
      </c>
      <c r="E38" s="22">
        <v>705</v>
      </c>
      <c r="F38" s="14">
        <f t="shared" si="3"/>
        <v>1869</v>
      </c>
      <c r="G38" s="17">
        <f t="shared" si="13"/>
        <v>0.87464784777664428</v>
      </c>
      <c r="H38" s="16">
        <v>955</v>
      </c>
      <c r="I38" s="16">
        <v>914</v>
      </c>
    </row>
    <row r="39" spans="1:9" ht="15" customHeight="1" x14ac:dyDescent="0.25">
      <c r="A39" s="5" t="s">
        <v>34</v>
      </c>
      <c r="B39" s="22">
        <f>SUM(D39,E39)</f>
        <v>2226</v>
      </c>
      <c r="C39" s="23">
        <f>SUM(B39/B$12*100)</f>
        <v>3.7287681329357767</v>
      </c>
      <c r="D39" s="22">
        <v>1223</v>
      </c>
      <c r="E39" s="22">
        <v>1003</v>
      </c>
      <c r="F39" s="14">
        <f t="shared" si="3"/>
        <v>2063</v>
      </c>
      <c r="G39" s="17">
        <f t="shared" si="13"/>
        <v>0.96543526482783149</v>
      </c>
      <c r="H39" s="16">
        <v>1126</v>
      </c>
      <c r="I39" s="16">
        <v>937</v>
      </c>
    </row>
    <row r="40" spans="1:9" ht="15" customHeight="1" x14ac:dyDescent="0.25">
      <c r="A40" s="5" t="s">
        <v>35</v>
      </c>
      <c r="B40" s="22">
        <f>SUM(D40,E40)</f>
        <v>1063</v>
      </c>
      <c r="C40" s="23">
        <f>SUM(B40/B$12*100)</f>
        <v>1.7806291668062584</v>
      </c>
      <c r="D40" s="22">
        <v>658</v>
      </c>
      <c r="E40" s="22">
        <v>405</v>
      </c>
      <c r="F40" s="14">
        <f t="shared" si="3"/>
        <v>1068</v>
      </c>
      <c r="G40" s="17">
        <f t="shared" si="13"/>
        <v>0.49979877015808244</v>
      </c>
      <c r="H40" s="16">
        <v>634</v>
      </c>
      <c r="I40" s="16">
        <v>434</v>
      </c>
    </row>
    <row r="41" spans="1:9" ht="15" customHeight="1" x14ac:dyDescent="0.25">
      <c r="A41" s="5" t="s">
        <v>36</v>
      </c>
      <c r="B41" s="22">
        <f>SUM(D41,E41)</f>
        <v>2009</v>
      </c>
      <c r="C41" s="23">
        <f>SUM(B41/B$12*100)</f>
        <v>3.3652718684043013</v>
      </c>
      <c r="D41" s="22">
        <v>1112</v>
      </c>
      <c r="E41" s="22">
        <v>897</v>
      </c>
      <c r="F41" s="14">
        <f>SUM(H41,I41)</f>
        <v>1880</v>
      </c>
      <c r="G41" s="17">
        <f t="shared" si="13"/>
        <v>0.87979558791872192</v>
      </c>
      <c r="H41" s="16">
        <v>1005</v>
      </c>
      <c r="I41" s="16">
        <v>875</v>
      </c>
    </row>
    <row r="42" spans="1:9" ht="15" customHeight="1" x14ac:dyDescent="0.25">
      <c r="A42" s="13" t="s">
        <v>37</v>
      </c>
      <c r="B42" s="25"/>
      <c r="C42" s="26"/>
      <c r="D42" s="25"/>
      <c r="E42" s="25"/>
      <c r="F42" s="14">
        <f t="shared" si="3"/>
        <v>7668</v>
      </c>
      <c r="G42" s="17">
        <f t="shared" si="13"/>
        <v>3.5884428554046588</v>
      </c>
      <c r="H42" s="18">
        <v>4644</v>
      </c>
      <c r="I42" s="19">
        <v>3024</v>
      </c>
    </row>
    <row r="43" spans="1:9" ht="15" customHeight="1" x14ac:dyDescent="0.25">
      <c r="A43" s="13" t="s">
        <v>39</v>
      </c>
      <c r="B43" s="25"/>
      <c r="C43" s="26"/>
      <c r="D43" s="25"/>
      <c r="E43" s="25"/>
      <c r="F43" s="14">
        <f t="shared" si="3"/>
        <v>911</v>
      </c>
      <c r="G43" s="17">
        <f t="shared" si="13"/>
        <v>0.42632647903933812</v>
      </c>
      <c r="H43" s="18">
        <v>404</v>
      </c>
      <c r="I43" s="19">
        <v>507</v>
      </c>
    </row>
    <row r="44" spans="1:9" ht="15" customHeight="1" x14ac:dyDescent="0.25">
      <c r="A44" s="13" t="s">
        <v>38</v>
      </c>
      <c r="B44" s="25"/>
      <c r="C44" s="26"/>
      <c r="D44" s="25"/>
      <c r="E44" s="25"/>
      <c r="F44" s="14">
        <f t="shared" si="3"/>
        <v>3470</v>
      </c>
      <c r="G44" s="17">
        <f t="shared" si="13"/>
        <v>1.6238780266372155</v>
      </c>
      <c r="H44" s="18">
        <v>1916</v>
      </c>
      <c r="I44" s="19">
        <v>1554</v>
      </c>
    </row>
    <row r="45" spans="1:9" ht="15" customHeight="1" x14ac:dyDescent="0.25">
      <c r="A45" s="13" t="s">
        <v>42</v>
      </c>
      <c r="B45" s="25"/>
      <c r="C45" s="26"/>
      <c r="D45" s="25"/>
      <c r="E45" s="25"/>
      <c r="F45" s="14">
        <f t="shared" si="3"/>
        <v>6329</v>
      </c>
      <c r="G45" s="17">
        <f t="shared" si="13"/>
        <v>2.9618224872008461</v>
      </c>
      <c r="H45" s="18">
        <v>3315</v>
      </c>
      <c r="I45" s="19">
        <v>3014</v>
      </c>
    </row>
    <row r="46" spans="1:9" ht="15" customHeight="1" x14ac:dyDescent="0.25">
      <c r="A46" s="13" t="s">
        <v>41</v>
      </c>
      <c r="B46" s="25"/>
      <c r="C46" s="26"/>
      <c r="D46" s="25"/>
      <c r="E46" s="25"/>
      <c r="F46" s="14">
        <f t="shared" si="3"/>
        <v>12181</v>
      </c>
      <c r="G46" s="17">
        <f t="shared" si="13"/>
        <v>5.7004202427861443</v>
      </c>
      <c r="H46" s="18">
        <v>6571</v>
      </c>
      <c r="I46" s="19">
        <v>5610</v>
      </c>
    </row>
    <row r="47" spans="1:9" ht="15" customHeight="1" x14ac:dyDescent="0.25">
      <c r="A47" s="13" t="s">
        <v>43</v>
      </c>
      <c r="B47" s="25"/>
      <c r="C47" s="26"/>
      <c r="D47" s="25"/>
      <c r="E47" s="25"/>
      <c r="F47" s="14">
        <f t="shared" si="3"/>
        <v>7090</v>
      </c>
      <c r="G47" s="17">
        <f t="shared" si="13"/>
        <v>3.3179525097573075</v>
      </c>
      <c r="H47" s="18">
        <v>4035</v>
      </c>
      <c r="I47" s="19">
        <v>3055</v>
      </c>
    </row>
    <row r="48" spans="1:9" ht="15" customHeight="1" x14ac:dyDescent="0.25">
      <c r="A48" s="13" t="s">
        <v>45</v>
      </c>
      <c r="B48" s="25"/>
      <c r="C48" s="26"/>
      <c r="D48" s="25"/>
      <c r="E48" s="25"/>
      <c r="F48" s="14">
        <f t="shared" si="3"/>
        <v>88996</v>
      </c>
      <c r="G48" s="17">
        <f t="shared" si="13"/>
        <v>41.648025607667329</v>
      </c>
      <c r="H48" s="18">
        <v>48437</v>
      </c>
      <c r="I48" s="19">
        <v>40559</v>
      </c>
    </row>
    <row r="49" spans="1:9" ht="15" customHeight="1" x14ac:dyDescent="0.25">
      <c r="A49" s="13" t="s">
        <v>40</v>
      </c>
      <c r="B49" s="25"/>
      <c r="C49" s="26"/>
      <c r="D49" s="25"/>
      <c r="E49" s="25"/>
      <c r="F49" s="14">
        <f t="shared" si="3"/>
        <v>1707</v>
      </c>
      <c r="G49" s="17">
        <f t="shared" si="13"/>
        <v>0.79883567477513728</v>
      </c>
      <c r="H49" s="18">
        <v>1161</v>
      </c>
      <c r="I49" s="19">
        <v>546</v>
      </c>
    </row>
    <row r="50" spans="1:9" ht="15" customHeight="1" x14ac:dyDescent="0.25">
      <c r="A50" s="13" t="s">
        <v>44</v>
      </c>
      <c r="B50" s="25"/>
      <c r="C50" s="26"/>
      <c r="D50" s="25"/>
      <c r="E50" s="25"/>
      <c r="F50" s="14">
        <f t="shared" si="3"/>
        <v>618</v>
      </c>
      <c r="G50" s="17">
        <f t="shared" si="13"/>
        <v>0.28920940070945222</v>
      </c>
      <c r="H50" s="18">
        <v>207</v>
      </c>
      <c r="I50" s="19">
        <v>411</v>
      </c>
    </row>
    <row r="51" spans="1:9" ht="19.5" customHeight="1" x14ac:dyDescent="0.25">
      <c r="A51" s="11" t="s">
        <v>46</v>
      </c>
      <c r="B51" s="27"/>
      <c r="C51" s="28"/>
      <c r="D51" s="27"/>
      <c r="E51" s="27"/>
      <c r="F51" s="14">
        <f>SUM(H51,I51)</f>
        <v>1389</v>
      </c>
      <c r="G51" s="15">
        <f>SUM(F51/F$12*100)</f>
        <v>0.65001918703143868</v>
      </c>
      <c r="H51" s="14">
        <f>SUM(H52:H53)</f>
        <v>824</v>
      </c>
      <c r="I51" s="14">
        <f>SUM(I52:I53)</f>
        <v>565</v>
      </c>
    </row>
    <row r="52" spans="1:9" ht="18" customHeight="1" x14ac:dyDescent="0.25">
      <c r="A52" s="13" t="s">
        <v>47</v>
      </c>
      <c r="B52" s="25"/>
      <c r="C52" s="26"/>
      <c r="D52" s="25"/>
      <c r="E52" s="25"/>
      <c r="F52" s="14">
        <f>SUM(H52,I52)</f>
        <v>1309</v>
      </c>
      <c r="G52" s="17">
        <f t="shared" ref="G52:G56" si="16">SUM(F52/F$12*100)</f>
        <v>0.61258107690723773</v>
      </c>
      <c r="H52" s="18">
        <v>797</v>
      </c>
      <c r="I52" s="19">
        <v>512</v>
      </c>
    </row>
    <row r="53" spans="1:9" ht="15" customHeight="1" x14ac:dyDescent="0.25">
      <c r="A53" s="13" t="s">
        <v>24</v>
      </c>
      <c r="B53" s="25"/>
      <c r="C53" s="26"/>
      <c r="D53" s="25"/>
      <c r="E53" s="25"/>
      <c r="F53" s="14">
        <f t="shared" si="3"/>
        <v>80</v>
      </c>
      <c r="G53" s="17">
        <f t="shared" si="16"/>
        <v>3.7438110124200931E-2</v>
      </c>
      <c r="H53" s="18">
        <v>27</v>
      </c>
      <c r="I53" s="19">
        <v>53</v>
      </c>
    </row>
    <row r="54" spans="1:9" ht="18" customHeight="1" x14ac:dyDescent="0.25">
      <c r="A54" s="13" t="s">
        <v>48</v>
      </c>
      <c r="B54" s="25"/>
      <c r="C54" s="26"/>
      <c r="D54" s="25"/>
      <c r="E54" s="25"/>
      <c r="F54" s="14">
        <f t="shared" si="3"/>
        <v>12181</v>
      </c>
      <c r="G54" s="17">
        <f t="shared" si="16"/>
        <v>5.7004202427861443</v>
      </c>
      <c r="H54" s="18">
        <v>7131</v>
      </c>
      <c r="I54" s="19">
        <v>5050</v>
      </c>
    </row>
    <row r="55" spans="1:9" ht="15" customHeight="1" x14ac:dyDescent="0.25">
      <c r="A55" s="13" t="s">
        <v>49</v>
      </c>
      <c r="B55" s="25"/>
      <c r="C55" s="26"/>
      <c r="D55" s="25"/>
      <c r="E55" s="25"/>
      <c r="F55" s="14">
        <f t="shared" si="3"/>
        <v>2407</v>
      </c>
      <c r="G55" s="17">
        <f t="shared" si="16"/>
        <v>1.1264191383618953</v>
      </c>
      <c r="H55" s="18">
        <v>1912</v>
      </c>
      <c r="I55" s="19">
        <v>495</v>
      </c>
    </row>
    <row r="56" spans="1:9" ht="15" customHeight="1" x14ac:dyDescent="0.25">
      <c r="A56" s="13" t="s">
        <v>50</v>
      </c>
      <c r="B56" s="25"/>
      <c r="C56" s="26"/>
      <c r="D56" s="25"/>
      <c r="E56" s="25"/>
      <c r="F56" s="14">
        <f t="shared" si="3"/>
        <v>1666</v>
      </c>
      <c r="G56" s="17">
        <f t="shared" si="16"/>
        <v>0.77964864333648443</v>
      </c>
      <c r="H56" s="18">
        <v>905</v>
      </c>
      <c r="I56" s="19">
        <v>761</v>
      </c>
    </row>
    <row r="57" spans="1:9" ht="12" customHeight="1" x14ac:dyDescent="0.2">
      <c r="A57" s="2"/>
      <c r="B57" s="6"/>
      <c r="C57" s="7"/>
      <c r="D57" s="6"/>
      <c r="E57" s="6"/>
      <c r="F57" s="8"/>
      <c r="G57" s="9"/>
      <c r="H57" s="8"/>
      <c r="I57" s="8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5" t="s">
        <v>6</v>
      </c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5" t="s">
        <v>7</v>
      </c>
      <c r="B60" s="2"/>
      <c r="C60" s="2"/>
      <c r="D60" s="2"/>
      <c r="E60" s="2"/>
      <c r="F60" s="2"/>
      <c r="G60" s="2"/>
      <c r="H60" s="2"/>
      <c r="I60" s="2"/>
    </row>
    <row r="61" spans="1:9" x14ac:dyDescent="0.2">
      <c r="A61" s="5" t="s">
        <v>8</v>
      </c>
      <c r="B61" s="10"/>
      <c r="C61" s="10"/>
      <c r="D61" s="10"/>
      <c r="E61" s="2"/>
      <c r="F61" s="2"/>
      <c r="G61" s="2"/>
      <c r="H61" s="2"/>
      <c r="I61" s="2"/>
    </row>
    <row r="62" spans="1:9" x14ac:dyDescent="0.2">
      <c r="A62" t="s">
        <v>51</v>
      </c>
    </row>
    <row r="63" spans="1:9" x14ac:dyDescent="0.2">
      <c r="A63" t="s">
        <v>62</v>
      </c>
    </row>
  </sheetData>
  <mergeCells count="16">
    <mergeCell ref="E8:E10"/>
    <mergeCell ref="H8:H10"/>
    <mergeCell ref="F8:F10"/>
    <mergeCell ref="G8:G10"/>
    <mergeCell ref="A1:I1"/>
    <mergeCell ref="A4:A10"/>
    <mergeCell ref="B4:I5"/>
    <mergeCell ref="B6:C7"/>
    <mergeCell ref="D6:E7"/>
    <mergeCell ref="F6:G7"/>
    <mergeCell ref="H6:I7"/>
    <mergeCell ref="B8:B10"/>
    <mergeCell ref="I8:I10"/>
    <mergeCell ref="C8:C10"/>
    <mergeCell ref="A2:I2"/>
    <mergeCell ref="D8:D10"/>
  </mergeCells>
  <printOptions horizontalCentered="1"/>
  <pageMargins left="0.74803149606299213" right="0.74803149606299213" top="0.98425196850393704" bottom="0.98425196850393704" header="0" footer="0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431-22</vt:lpstr>
    </vt:vector>
  </TitlesOfParts>
  <Company>HOSPITAL DEL NIÑO - PMÁ.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emuñoz</dc:creator>
  <cp:lastModifiedBy>LUIS JIMENEZ</cp:lastModifiedBy>
  <cp:lastPrinted>2018-04-13T14:00:08Z</cp:lastPrinted>
  <dcterms:created xsi:type="dcterms:W3CDTF">2004-02-07T16:48:54Z</dcterms:created>
  <dcterms:modified xsi:type="dcterms:W3CDTF">2018-06-20T20:45:58Z</dcterms:modified>
</cp:coreProperties>
</file>