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10680" windowHeight="9660"/>
  </bookViews>
  <sheets>
    <sheet name="341-01" sheetId="1" r:id="rId1"/>
  </sheets>
  <definedNames>
    <definedName name="_xlnm.Print_Area" localSheetId="0">'341-01'!$A$1:$D$726</definedName>
    <definedName name="_xlnm.Print_Titles" localSheetId="0">'341-01'!$1:$7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7" i="1" l="1"/>
  <c r="C617" i="1"/>
  <c r="B617" i="1"/>
  <c r="D371" i="1"/>
  <c r="C371" i="1"/>
  <c r="B371" i="1"/>
  <c r="D707" i="1"/>
  <c r="C707" i="1"/>
  <c r="B707" i="1"/>
  <c r="D679" i="1"/>
  <c r="C679" i="1"/>
  <c r="B679" i="1"/>
  <c r="D670" i="1"/>
  <c r="C670" i="1"/>
  <c r="B670" i="1"/>
  <c r="B622" i="1"/>
  <c r="D575" i="1"/>
  <c r="C575" i="1"/>
  <c r="B575" i="1"/>
  <c r="D564" i="1"/>
  <c r="C564" i="1"/>
  <c r="B564" i="1"/>
  <c r="D553" i="1"/>
  <c r="C553" i="1"/>
  <c r="B553" i="1"/>
  <c r="D540" i="1"/>
  <c r="C540" i="1"/>
  <c r="B540" i="1"/>
  <c r="D510" i="1"/>
  <c r="C510" i="1"/>
  <c r="B510" i="1"/>
  <c r="D503" i="1"/>
  <c r="C503" i="1"/>
  <c r="B503" i="1"/>
  <c r="D447" i="1"/>
  <c r="C447" i="1"/>
  <c r="B447" i="1"/>
  <c r="D409" i="1"/>
  <c r="C409" i="1"/>
  <c r="B409" i="1"/>
  <c r="D392" i="1"/>
  <c r="C392" i="1"/>
  <c r="B392" i="1"/>
  <c r="D266" i="1"/>
  <c r="C266" i="1"/>
  <c r="B266" i="1"/>
  <c r="D104" i="1"/>
  <c r="C104" i="1"/>
  <c r="B104" i="1"/>
  <c r="D64" i="1" l="1"/>
  <c r="C64" i="1"/>
  <c r="B64" i="1"/>
  <c r="D28" i="1"/>
  <c r="C28" i="1"/>
  <c r="B28" i="1"/>
  <c r="D704" i="1" l="1"/>
  <c r="C704" i="1"/>
  <c r="B704" i="1"/>
  <c r="D693" i="1"/>
  <c r="D692" i="1" s="1"/>
  <c r="D690" i="1" s="1"/>
  <c r="C693" i="1"/>
  <c r="C692" i="1" s="1"/>
  <c r="C690" i="1" s="1"/>
  <c r="B693" i="1"/>
  <c r="B692" i="1" s="1"/>
  <c r="B690" i="1" s="1"/>
  <c r="D687" i="1"/>
  <c r="D686" i="1" s="1"/>
  <c r="D684" i="1" s="1"/>
  <c r="C687" i="1"/>
  <c r="C686" i="1" s="1"/>
  <c r="C684" i="1" s="1"/>
  <c r="B687" i="1"/>
  <c r="B686" i="1" s="1"/>
  <c r="B684" i="1" s="1"/>
  <c r="D682" i="1"/>
  <c r="C682" i="1"/>
  <c r="B682" i="1"/>
  <c r="D677" i="1"/>
  <c r="D675" i="1" s="1"/>
  <c r="C677" i="1"/>
  <c r="C675" i="1" s="1"/>
  <c r="B677" i="1"/>
  <c r="B675" i="1" s="1"/>
  <c r="D667" i="1"/>
  <c r="C667" i="1"/>
  <c r="B667" i="1"/>
  <c r="D658" i="1"/>
  <c r="D657" i="1" s="1"/>
  <c r="C658" i="1"/>
  <c r="C657" i="1" s="1"/>
  <c r="B658" i="1"/>
  <c r="B657" i="1" s="1"/>
  <c r="D653" i="1"/>
  <c r="D651" i="1" s="1"/>
  <c r="D650" i="1" s="1"/>
  <c r="C653" i="1"/>
  <c r="C651" i="1" s="1"/>
  <c r="C650" i="1" s="1"/>
  <c r="B653" i="1"/>
  <c r="B651" i="1" s="1"/>
  <c r="B650" i="1" s="1"/>
  <c r="D648" i="1"/>
  <c r="D646" i="1" s="1"/>
  <c r="D645" i="1" s="1"/>
  <c r="C648" i="1"/>
  <c r="C646" i="1" s="1"/>
  <c r="C645" i="1" s="1"/>
  <c r="B648" i="1"/>
  <c r="B646" i="1" s="1"/>
  <c r="B645" i="1" s="1"/>
  <c r="D640" i="1"/>
  <c r="D639" i="1" s="1"/>
  <c r="C640" i="1"/>
  <c r="C639" i="1" s="1"/>
  <c r="B640" i="1"/>
  <c r="B639" i="1" s="1"/>
  <c r="D636" i="1"/>
  <c r="D635" i="1" s="1"/>
  <c r="D634" i="1" s="1"/>
  <c r="C636" i="1"/>
  <c r="C635" i="1" s="1"/>
  <c r="C634" i="1" s="1"/>
  <c r="B636" i="1"/>
  <c r="B635" i="1" s="1"/>
  <c r="B634" i="1" s="1"/>
  <c r="D629" i="1"/>
  <c r="D628" i="1" s="1"/>
  <c r="C629" i="1"/>
  <c r="C628" i="1" s="1"/>
  <c r="B629" i="1"/>
  <c r="B628" i="1" s="1"/>
  <c r="D624" i="1"/>
  <c r="D623" i="1" s="1"/>
  <c r="C624" i="1"/>
  <c r="C623" i="1" s="1"/>
  <c r="B624" i="1"/>
  <c r="B623" i="1" s="1"/>
  <c r="D616" i="1"/>
  <c r="D615" i="1" s="1"/>
  <c r="D614" i="1" s="1"/>
  <c r="C616" i="1"/>
  <c r="C615" i="1" s="1"/>
  <c r="C614" i="1" s="1"/>
  <c r="B616" i="1"/>
  <c r="B615" i="1" s="1"/>
  <c r="B614" i="1" s="1"/>
  <c r="D608" i="1"/>
  <c r="C608" i="1"/>
  <c r="B608" i="1"/>
  <c r="D603" i="1"/>
  <c r="C603" i="1"/>
  <c r="B603" i="1"/>
  <c r="D593" i="1"/>
  <c r="D591" i="1" s="1"/>
  <c r="C593" i="1"/>
  <c r="C591" i="1" s="1"/>
  <c r="B593" i="1"/>
  <c r="B591" i="1" s="1"/>
  <c r="D588" i="1"/>
  <c r="D586" i="1" s="1"/>
  <c r="C588" i="1"/>
  <c r="C586" i="1" s="1"/>
  <c r="B588" i="1"/>
  <c r="B586" i="1" s="1"/>
  <c r="D583" i="1"/>
  <c r="C583" i="1"/>
  <c r="B583" i="1"/>
  <c r="D580" i="1"/>
  <c r="C580" i="1"/>
  <c r="B580" i="1"/>
  <c r="D572" i="1"/>
  <c r="C572" i="1"/>
  <c r="B572" i="1"/>
  <c r="D562" i="1"/>
  <c r="D559" i="1" s="1"/>
  <c r="C562" i="1"/>
  <c r="C559" i="1" s="1"/>
  <c r="B562" i="1"/>
  <c r="B559" i="1" s="1"/>
  <c r="D548" i="1"/>
  <c r="C548" i="1"/>
  <c r="B548" i="1"/>
  <c r="D537" i="1"/>
  <c r="C537" i="1"/>
  <c r="B537" i="1"/>
  <c r="D534" i="1"/>
  <c r="D533" i="1" s="1"/>
  <c r="D530" i="1" s="1"/>
  <c r="C534" i="1"/>
  <c r="C533" i="1" s="1"/>
  <c r="C530" i="1" s="1"/>
  <c r="B534" i="1"/>
  <c r="B533" i="1" s="1"/>
  <c r="B530" i="1" s="1"/>
  <c r="D528" i="1"/>
  <c r="C528" i="1"/>
  <c r="B528" i="1"/>
  <c r="D526" i="1"/>
  <c r="C526" i="1"/>
  <c r="B526" i="1"/>
  <c r="D519" i="1"/>
  <c r="D518" i="1" s="1"/>
  <c r="C519" i="1"/>
  <c r="C518" i="1" s="1"/>
  <c r="B519" i="1"/>
  <c r="B518" i="1" s="1"/>
  <c r="D507" i="1"/>
  <c r="C507" i="1"/>
  <c r="B507" i="1"/>
  <c r="D500" i="1"/>
  <c r="C500" i="1"/>
  <c r="B500" i="1"/>
  <c r="D497" i="1"/>
  <c r="C497" i="1"/>
  <c r="B497" i="1"/>
  <c r="D494" i="1"/>
  <c r="C494" i="1"/>
  <c r="B494" i="1"/>
  <c r="D492" i="1"/>
  <c r="C492" i="1"/>
  <c r="B492" i="1"/>
  <c r="D484" i="1"/>
  <c r="D480" i="1" s="1"/>
  <c r="C484" i="1"/>
  <c r="C480" i="1" s="1"/>
  <c r="B484" i="1"/>
  <c r="B480" i="1" s="1"/>
  <c r="D475" i="1"/>
  <c r="C475" i="1"/>
  <c r="B475" i="1"/>
  <c r="D472" i="1"/>
  <c r="C472" i="1"/>
  <c r="B472" i="1"/>
  <c r="D466" i="1"/>
  <c r="C466" i="1"/>
  <c r="B466" i="1"/>
  <c r="D461" i="1"/>
  <c r="D460" i="1" s="1"/>
  <c r="D458" i="1" s="1"/>
  <c r="C461" i="1"/>
  <c r="C460" i="1" s="1"/>
  <c r="C458" i="1" s="1"/>
  <c r="B461" i="1"/>
  <c r="B460" i="1" s="1"/>
  <c r="B458" i="1" s="1"/>
  <c r="D454" i="1"/>
  <c r="C454" i="1"/>
  <c r="B454" i="1"/>
  <c r="D446" i="1"/>
  <c r="C446" i="1"/>
  <c r="B446" i="1"/>
  <c r="D440" i="1"/>
  <c r="C440" i="1"/>
  <c r="B440" i="1"/>
  <c r="D437" i="1"/>
  <c r="C437" i="1"/>
  <c r="B437" i="1"/>
  <c r="D436" i="1"/>
  <c r="D432" i="1" s="1"/>
  <c r="D429" i="1" s="1"/>
  <c r="C436" i="1"/>
  <c r="B436" i="1"/>
  <c r="B432" i="1" s="1"/>
  <c r="D435" i="1"/>
  <c r="D431" i="1" s="1"/>
  <c r="D428" i="1" s="1"/>
  <c r="C435" i="1"/>
  <c r="C431" i="1" s="1"/>
  <c r="C428" i="1" s="1"/>
  <c r="B435" i="1"/>
  <c r="B431" i="1" s="1"/>
  <c r="B428" i="1" s="1"/>
  <c r="D422" i="1"/>
  <c r="D415" i="1" s="1"/>
  <c r="D404" i="1" s="1"/>
  <c r="C422" i="1"/>
  <c r="C415" i="1" s="1"/>
  <c r="C404" i="1" s="1"/>
  <c r="B422" i="1"/>
  <c r="B415" i="1" s="1"/>
  <c r="B404" i="1" s="1"/>
  <c r="D420" i="1"/>
  <c r="D414" i="1" s="1"/>
  <c r="C420" i="1"/>
  <c r="C414" i="1" s="1"/>
  <c r="B420" i="1"/>
  <c r="D416" i="1"/>
  <c r="C416" i="1"/>
  <c r="B416" i="1"/>
  <c r="D406" i="1"/>
  <c r="C406" i="1"/>
  <c r="C405" i="1" s="1"/>
  <c r="B406" i="1"/>
  <c r="B405" i="1" s="1"/>
  <c r="D391" i="1"/>
  <c r="C391" i="1"/>
  <c r="B391" i="1"/>
  <c r="D386" i="1"/>
  <c r="C386" i="1"/>
  <c r="B386" i="1"/>
  <c r="D382" i="1"/>
  <c r="C382" i="1"/>
  <c r="B382" i="1"/>
  <c r="D379" i="1"/>
  <c r="C379" i="1"/>
  <c r="B379" i="1"/>
  <c r="D368" i="1"/>
  <c r="C368" i="1"/>
  <c r="B368" i="1"/>
  <c r="D364" i="1"/>
  <c r="C364" i="1"/>
  <c r="B364" i="1"/>
  <c r="D361" i="1"/>
  <c r="C361" i="1"/>
  <c r="B361" i="1"/>
  <c r="D355" i="1"/>
  <c r="C355" i="1"/>
  <c r="B355" i="1"/>
  <c r="D352" i="1"/>
  <c r="C352" i="1"/>
  <c r="B352" i="1"/>
  <c r="D349" i="1"/>
  <c r="C349" i="1"/>
  <c r="B349" i="1"/>
  <c r="D346" i="1"/>
  <c r="C346" i="1"/>
  <c r="B346" i="1"/>
  <c r="D345" i="1"/>
  <c r="C345" i="1"/>
  <c r="B345" i="1"/>
  <c r="D344" i="1"/>
  <c r="C344" i="1"/>
  <c r="B344" i="1"/>
  <c r="D340" i="1"/>
  <c r="C340" i="1"/>
  <c r="B340" i="1"/>
  <c r="D337" i="1"/>
  <c r="C337" i="1"/>
  <c r="B337" i="1"/>
  <c r="D334" i="1"/>
  <c r="C334" i="1"/>
  <c r="C323" i="1" s="1"/>
  <c r="B334" i="1"/>
  <c r="D330" i="1"/>
  <c r="C330" i="1"/>
  <c r="C328" i="1" s="1"/>
  <c r="B330" i="1"/>
  <c r="B328" i="1" s="1"/>
  <c r="D325" i="1"/>
  <c r="C325" i="1"/>
  <c r="B325" i="1"/>
  <c r="D316" i="1"/>
  <c r="C316" i="1"/>
  <c r="B316" i="1"/>
  <c r="D312" i="1"/>
  <c r="C312" i="1"/>
  <c r="B312" i="1"/>
  <c r="D309" i="1"/>
  <c r="C309" i="1"/>
  <c r="B309" i="1"/>
  <c r="D306" i="1"/>
  <c r="C306" i="1"/>
  <c r="B306" i="1"/>
  <c r="D305" i="1"/>
  <c r="C305" i="1"/>
  <c r="B305" i="1"/>
  <c r="D304" i="1"/>
  <c r="C304" i="1"/>
  <c r="B304" i="1"/>
  <c r="D297" i="1"/>
  <c r="C297" i="1"/>
  <c r="B297" i="1"/>
  <c r="D292" i="1"/>
  <c r="C292" i="1"/>
  <c r="C290" i="1" s="1"/>
  <c r="B292" i="1"/>
  <c r="B290" i="1" s="1"/>
  <c r="D285" i="1"/>
  <c r="C285" i="1"/>
  <c r="B285" i="1"/>
  <c r="D280" i="1"/>
  <c r="C280" i="1"/>
  <c r="C277" i="1" s="1"/>
  <c r="B280" i="1"/>
  <c r="B277" i="1" s="1"/>
  <c r="D265" i="1"/>
  <c r="B265" i="1"/>
  <c r="D258" i="1"/>
  <c r="C258" i="1"/>
  <c r="B258" i="1"/>
  <c r="D255" i="1"/>
  <c r="C255" i="1"/>
  <c r="B255" i="1"/>
  <c r="D250" i="1"/>
  <c r="C250" i="1"/>
  <c r="B250" i="1"/>
  <c r="D247" i="1"/>
  <c r="C247" i="1"/>
  <c r="B247" i="1"/>
  <c r="D246" i="1"/>
  <c r="C246" i="1"/>
  <c r="B246" i="1"/>
  <c r="D245" i="1"/>
  <c r="C245" i="1"/>
  <c r="B245" i="1"/>
  <c r="D239" i="1"/>
  <c r="D219" i="1" s="1"/>
  <c r="C239" i="1"/>
  <c r="C219" i="1" s="1"/>
  <c r="B239" i="1"/>
  <c r="B219" i="1" s="1"/>
  <c r="D236" i="1"/>
  <c r="D218" i="1" s="1"/>
  <c r="C236" i="1"/>
  <c r="C218" i="1" s="1"/>
  <c r="B236" i="1"/>
  <c r="B218" i="1" s="1"/>
  <c r="D232" i="1"/>
  <c r="C232" i="1"/>
  <c r="B232" i="1"/>
  <c r="D229" i="1"/>
  <c r="C229" i="1"/>
  <c r="B229" i="1"/>
  <c r="D226" i="1"/>
  <c r="C226" i="1"/>
  <c r="B226" i="1"/>
  <c r="D223" i="1"/>
  <c r="C223" i="1"/>
  <c r="B223" i="1"/>
  <c r="D220" i="1"/>
  <c r="C220" i="1"/>
  <c r="B220" i="1"/>
  <c r="D214" i="1"/>
  <c r="C214" i="1"/>
  <c r="B214" i="1"/>
  <c r="D209" i="1"/>
  <c r="C209" i="1"/>
  <c r="B209" i="1"/>
  <c r="D202" i="1"/>
  <c r="C202" i="1"/>
  <c r="B202" i="1"/>
  <c r="D195" i="1"/>
  <c r="D193" i="1" s="1"/>
  <c r="C195" i="1"/>
  <c r="C193" i="1" s="1"/>
  <c r="B195" i="1"/>
  <c r="B193" i="1" s="1"/>
  <c r="D189" i="1"/>
  <c r="C189" i="1"/>
  <c r="B189" i="1"/>
  <c r="D179" i="1"/>
  <c r="C179" i="1"/>
  <c r="B179" i="1"/>
  <c r="D174" i="1"/>
  <c r="C174" i="1"/>
  <c r="B174" i="1"/>
  <c r="D167" i="1"/>
  <c r="C167" i="1"/>
  <c r="B167" i="1"/>
  <c r="D162" i="1"/>
  <c r="C162" i="1"/>
  <c r="B162" i="1"/>
  <c r="D158" i="1"/>
  <c r="C158" i="1"/>
  <c r="B158" i="1"/>
  <c r="D155" i="1"/>
  <c r="C155" i="1"/>
  <c r="B155" i="1"/>
  <c r="D152" i="1"/>
  <c r="C152" i="1"/>
  <c r="B152" i="1"/>
  <c r="D148" i="1"/>
  <c r="C148" i="1"/>
  <c r="B148" i="1"/>
  <c r="D145" i="1"/>
  <c r="C145" i="1"/>
  <c r="B145" i="1"/>
  <c r="D142" i="1"/>
  <c r="C142" i="1"/>
  <c r="B142" i="1"/>
  <c r="D141" i="1"/>
  <c r="C141" i="1"/>
  <c r="B141" i="1"/>
  <c r="D140" i="1"/>
  <c r="C140" i="1"/>
  <c r="B140" i="1"/>
  <c r="B131" i="1" s="1"/>
  <c r="D135" i="1"/>
  <c r="D133" i="1" s="1"/>
  <c r="C135" i="1"/>
  <c r="C133" i="1" s="1"/>
  <c r="B135" i="1"/>
  <c r="D126" i="1"/>
  <c r="D90" i="1" s="1"/>
  <c r="C126" i="1"/>
  <c r="C90" i="1" s="1"/>
  <c r="B126" i="1"/>
  <c r="B90" i="1" s="1"/>
  <c r="D123" i="1"/>
  <c r="C123" i="1"/>
  <c r="B123" i="1"/>
  <c r="D119" i="1"/>
  <c r="C119" i="1"/>
  <c r="B119" i="1"/>
  <c r="D116" i="1"/>
  <c r="C116" i="1"/>
  <c r="C84" i="1" s="1"/>
  <c r="B116" i="1"/>
  <c r="B84" i="1" s="1"/>
  <c r="D113" i="1"/>
  <c r="C113" i="1"/>
  <c r="B113" i="1"/>
  <c r="B83" i="1" s="1"/>
  <c r="D103" i="1"/>
  <c r="B92" i="1"/>
  <c r="D99" i="1"/>
  <c r="D93" i="1" s="1"/>
  <c r="C99" i="1"/>
  <c r="C97" i="1" s="1"/>
  <c r="B99" i="1"/>
  <c r="B97" i="1" s="1"/>
  <c r="D94" i="1"/>
  <c r="C94" i="1"/>
  <c r="B94" i="1"/>
  <c r="D86" i="1"/>
  <c r="C86" i="1"/>
  <c r="B86" i="1"/>
  <c r="D73" i="1"/>
  <c r="C73" i="1"/>
  <c r="B73" i="1"/>
  <c r="D70" i="1"/>
  <c r="C70" i="1"/>
  <c r="B70" i="1"/>
  <c r="D63" i="1"/>
  <c r="C63" i="1"/>
  <c r="B63" i="1"/>
  <c r="D59" i="1"/>
  <c r="C59" i="1"/>
  <c r="B59" i="1"/>
  <c r="D56" i="1"/>
  <c r="C56" i="1"/>
  <c r="B56" i="1"/>
  <c r="D53" i="1"/>
  <c r="C53" i="1"/>
  <c r="B53" i="1"/>
  <c r="D45" i="1"/>
  <c r="C45" i="1"/>
  <c r="B45" i="1"/>
  <c r="D40" i="1"/>
  <c r="C40" i="1"/>
  <c r="B40" i="1"/>
  <c r="D27" i="1"/>
  <c r="C27" i="1"/>
  <c r="B27" i="1"/>
  <c r="D22" i="1"/>
  <c r="C22" i="1"/>
  <c r="B22" i="1"/>
  <c r="B703" i="1" l="1"/>
  <c r="B699" i="1" s="1"/>
  <c r="C666" i="1"/>
  <c r="C663" i="1" s="1"/>
  <c r="C703" i="1"/>
  <c r="C699" i="1" s="1"/>
  <c r="B525" i="1"/>
  <c r="B524" i="1" s="1"/>
  <c r="B516" i="1" s="1"/>
  <c r="B515" i="1" s="1"/>
  <c r="B514" i="1" s="1"/>
  <c r="B633" i="1"/>
  <c r="B491" i="1"/>
  <c r="B122" i="1"/>
  <c r="C320" i="1"/>
  <c r="C301" i="1" s="1"/>
  <c r="D92" i="1"/>
  <c r="D91" i="1" s="1"/>
  <c r="B445" i="1"/>
  <c r="D633" i="1"/>
  <c r="D62" i="1"/>
  <c r="B199" i="1"/>
  <c r="C200" i="1"/>
  <c r="B547" i="1"/>
  <c r="B546" i="1" s="1"/>
  <c r="C579" i="1"/>
  <c r="C445" i="1"/>
  <c r="C434" i="1"/>
  <c r="D199" i="1"/>
  <c r="D254" i="1"/>
  <c r="C622" i="1"/>
  <c r="C621" i="1" s="1"/>
  <c r="D445" i="1"/>
  <c r="C471" i="1"/>
  <c r="C457" i="1" s="1"/>
  <c r="C547" i="1"/>
  <c r="C546" i="1" s="1"/>
  <c r="D132" i="1"/>
  <c r="D151" i="1"/>
  <c r="C303" i="1"/>
  <c r="C333" i="1"/>
  <c r="B378" i="1"/>
  <c r="D21" i="1"/>
  <c r="D161" i="1"/>
  <c r="D279" i="1"/>
  <c r="B82" i="1"/>
  <c r="B44" i="1"/>
  <c r="B39" i="1" s="1"/>
  <c r="D277" i="1"/>
  <c r="D274" i="1" s="1"/>
  <c r="B278" i="1"/>
  <c r="B275" i="1" s="1"/>
  <c r="B333" i="1"/>
  <c r="C413" i="1"/>
  <c r="D491" i="1"/>
  <c r="D488" i="1" s="1"/>
  <c r="D487" i="1" s="1"/>
  <c r="D479" i="1" s="1"/>
  <c r="D644" i="1"/>
  <c r="D643" i="1" s="1"/>
  <c r="D110" i="1"/>
  <c r="B173" i="1"/>
  <c r="C201" i="1"/>
  <c r="D200" i="1"/>
  <c r="C278" i="1"/>
  <c r="C275" i="1" s="1"/>
  <c r="B367" i="1"/>
  <c r="D378" i="1"/>
  <c r="D430" i="1"/>
  <c r="D471" i="1"/>
  <c r="D457" i="1" s="1"/>
  <c r="B488" i="1"/>
  <c r="B487" i="1" s="1"/>
  <c r="B479" i="1" s="1"/>
  <c r="D571" i="1"/>
  <c r="D568" i="1" s="1"/>
  <c r="D83" i="1"/>
  <c r="B111" i="1"/>
  <c r="C122" i="1"/>
  <c r="C151" i="1"/>
  <c r="C173" i="1"/>
  <c r="D217" i="1"/>
  <c r="B244" i="1"/>
  <c r="D324" i="1"/>
  <c r="D321" i="1" s="1"/>
  <c r="D302" i="1" s="1"/>
  <c r="C343" i="1"/>
  <c r="C367" i="1"/>
  <c r="D360" i="1"/>
  <c r="D602" i="1"/>
  <c r="D600" i="1" s="1"/>
  <c r="B139" i="1"/>
  <c r="B644" i="1"/>
  <c r="C633" i="1"/>
  <c r="B21" i="1"/>
  <c r="B18" i="1" s="1"/>
  <c r="D579" i="1"/>
  <c r="B621" i="1"/>
  <c r="C110" i="1"/>
  <c r="D122" i="1"/>
  <c r="B161" i="1"/>
  <c r="D235" i="1"/>
  <c r="C244" i="1"/>
  <c r="B359" i="1"/>
  <c r="D413" i="1"/>
  <c r="C432" i="1"/>
  <c r="C429" i="1" s="1"/>
  <c r="C427" i="1" s="1"/>
  <c r="B666" i="1"/>
  <c r="B663" i="1" s="1"/>
  <c r="D173" i="1"/>
  <c r="C199" i="1"/>
  <c r="C254" i="1"/>
  <c r="B279" i="1"/>
  <c r="B323" i="1"/>
  <c r="B320" i="1" s="1"/>
  <c r="B301" i="1" s="1"/>
  <c r="C359" i="1"/>
  <c r="C419" i="1"/>
  <c r="C525" i="1"/>
  <c r="C524" i="1" s="1"/>
  <c r="C516" i="1" s="1"/>
  <c r="C515" i="1" s="1"/>
  <c r="C514" i="1" s="1"/>
  <c r="D674" i="1"/>
  <c r="D385" i="1"/>
  <c r="C44" i="1"/>
  <c r="C39" i="1" s="1"/>
  <c r="C19" i="1" s="1"/>
  <c r="C111" i="1"/>
  <c r="D111" i="1"/>
  <c r="C132" i="1"/>
  <c r="C324" i="1"/>
  <c r="C322" i="1" s="1"/>
  <c r="D44" i="1"/>
  <c r="D39" i="1" s="1"/>
  <c r="D19" i="1" s="1"/>
  <c r="C62" i="1"/>
  <c r="C87" i="1"/>
  <c r="C81" i="1" s="1"/>
  <c r="B93" i="1"/>
  <c r="B91" i="1" s="1"/>
  <c r="B110" i="1"/>
  <c r="B112" i="1"/>
  <c r="C161" i="1"/>
  <c r="D201" i="1"/>
  <c r="C217" i="1"/>
  <c r="C93" i="1"/>
  <c r="C112" i="1"/>
  <c r="C235" i="1"/>
  <c r="D328" i="1"/>
  <c r="B343" i="1"/>
  <c r="B360" i="1"/>
  <c r="C385" i="1"/>
  <c r="B419" i="1"/>
  <c r="D434" i="1"/>
  <c r="D666" i="1"/>
  <c r="D663" i="1" s="1"/>
  <c r="D244" i="1"/>
  <c r="B132" i="1"/>
  <c r="B130" i="1" s="1"/>
  <c r="B429" i="1"/>
  <c r="B427" i="1" s="1"/>
  <c r="B430" i="1"/>
  <c r="C21" i="1"/>
  <c r="B62" i="1"/>
  <c r="C83" i="1"/>
  <c r="D84" i="1"/>
  <c r="B89" i="1"/>
  <c r="B88" i="1" s="1"/>
  <c r="D97" i="1"/>
  <c r="B103" i="1"/>
  <c r="B151" i="1"/>
  <c r="B201" i="1"/>
  <c r="B235" i="1"/>
  <c r="B254" i="1"/>
  <c r="C274" i="1"/>
  <c r="D333" i="1"/>
  <c r="D323" i="1"/>
  <c r="B200" i="1"/>
  <c r="C131" i="1"/>
  <c r="C139" i="1"/>
  <c r="B274" i="1"/>
  <c r="C360" i="1"/>
  <c r="D367" i="1"/>
  <c r="D359" i="1"/>
  <c r="D525" i="1"/>
  <c r="D524" i="1" s="1"/>
  <c r="D516" i="1" s="1"/>
  <c r="D515" i="1" s="1"/>
  <c r="D514" i="1" s="1"/>
  <c r="D87" i="1"/>
  <c r="D85" i="1" s="1"/>
  <c r="C92" i="1"/>
  <c r="C103" i="1"/>
  <c r="C89" i="1"/>
  <c r="C88" i="1" s="1"/>
  <c r="D112" i="1"/>
  <c r="D139" i="1"/>
  <c r="B217" i="1"/>
  <c r="C265" i="1"/>
  <c r="D278" i="1"/>
  <c r="D275" i="1" s="1"/>
  <c r="D290" i="1"/>
  <c r="D403" i="1"/>
  <c r="D402" i="1" s="1"/>
  <c r="D405" i="1"/>
  <c r="C644" i="1"/>
  <c r="C643" i="1" s="1"/>
  <c r="C674" i="1"/>
  <c r="B674" i="1"/>
  <c r="D547" i="1"/>
  <c r="D546" i="1" s="1"/>
  <c r="B324" i="1"/>
  <c r="B321" i="1" s="1"/>
  <c r="B302" i="1" s="1"/>
  <c r="B385" i="1"/>
  <c r="B414" i="1"/>
  <c r="B571" i="1"/>
  <c r="B568" i="1" s="1"/>
  <c r="B579" i="1"/>
  <c r="B602" i="1"/>
  <c r="B600" i="1" s="1"/>
  <c r="B643" i="1"/>
  <c r="D427" i="1"/>
  <c r="B434" i="1"/>
  <c r="D131" i="1"/>
  <c r="B133" i="1"/>
  <c r="B87" i="1"/>
  <c r="D89" i="1"/>
  <c r="C279" i="1"/>
  <c r="B303" i="1"/>
  <c r="D303" i="1"/>
  <c r="D343" i="1"/>
  <c r="C378" i="1"/>
  <c r="C403" i="1"/>
  <c r="C402" i="1" s="1"/>
  <c r="D419" i="1"/>
  <c r="B471" i="1"/>
  <c r="B457" i="1" s="1"/>
  <c r="C491" i="1"/>
  <c r="C488" i="1" s="1"/>
  <c r="C487" i="1" s="1"/>
  <c r="C479" i="1" s="1"/>
  <c r="C571" i="1"/>
  <c r="C568" i="1" s="1"/>
  <c r="C602" i="1"/>
  <c r="C600" i="1" s="1"/>
  <c r="D622" i="1"/>
  <c r="D621" i="1" s="1"/>
  <c r="D703" i="1"/>
  <c r="D699" i="1" s="1"/>
  <c r="D358" i="1" l="1"/>
  <c r="C91" i="1"/>
  <c r="B444" i="1"/>
  <c r="D109" i="1"/>
  <c r="C276" i="1"/>
  <c r="D478" i="1"/>
  <c r="C444" i="1"/>
  <c r="C430" i="1"/>
  <c r="C130" i="1"/>
  <c r="C545" i="1"/>
  <c r="C358" i="1"/>
  <c r="B198" i="1"/>
  <c r="B478" i="1"/>
  <c r="D20" i="1"/>
  <c r="C198" i="1"/>
  <c r="D444" i="1"/>
  <c r="D18" i="1"/>
  <c r="D17" i="1" s="1"/>
  <c r="C321" i="1"/>
  <c r="C302" i="1" s="1"/>
  <c r="C300" i="1" s="1"/>
  <c r="D198" i="1"/>
  <c r="D130" i="1"/>
  <c r="B300" i="1"/>
  <c r="D82" i="1"/>
  <c r="B19" i="1"/>
  <c r="B17" i="1" s="1"/>
  <c r="B20" i="1"/>
  <c r="B272" i="1"/>
  <c r="B264" i="1" s="1"/>
  <c r="D272" i="1"/>
  <c r="D264" i="1" s="1"/>
  <c r="B276" i="1"/>
  <c r="B545" i="1"/>
  <c r="D545" i="1"/>
  <c r="C613" i="1"/>
  <c r="C599" i="1" s="1"/>
  <c r="C544" i="1" s="1"/>
  <c r="B109" i="1"/>
  <c r="B358" i="1"/>
  <c r="C78" i="1"/>
  <c r="C16" i="1" s="1"/>
  <c r="B613" i="1"/>
  <c r="B599" i="1" s="1"/>
  <c r="C85" i="1"/>
  <c r="D613" i="1"/>
  <c r="D599" i="1" s="1"/>
  <c r="C109" i="1"/>
  <c r="C272" i="1"/>
  <c r="C264" i="1" s="1"/>
  <c r="D88" i="1"/>
  <c r="D80" i="1"/>
  <c r="D273" i="1"/>
  <c r="B319" i="1"/>
  <c r="C273" i="1"/>
  <c r="C271" i="1"/>
  <c r="B413" i="1"/>
  <c r="B403" i="1"/>
  <c r="B402" i="1" s="1"/>
  <c r="B85" i="1"/>
  <c r="B81" i="1"/>
  <c r="B78" i="1" s="1"/>
  <c r="B322" i="1"/>
  <c r="B273" i="1"/>
  <c r="B271" i="1"/>
  <c r="D320" i="1"/>
  <c r="D322" i="1"/>
  <c r="D81" i="1"/>
  <c r="D78" i="1" s="1"/>
  <c r="D16" i="1" s="1"/>
  <c r="C18" i="1"/>
  <c r="C20" i="1"/>
  <c r="C478" i="1"/>
  <c r="D276" i="1"/>
  <c r="B80" i="1"/>
  <c r="C80" i="1"/>
  <c r="C82" i="1"/>
  <c r="D544" i="1" l="1"/>
  <c r="D443" i="1" s="1"/>
  <c r="D426" i="1" s="1"/>
  <c r="B16" i="1"/>
  <c r="B13" i="1" s="1"/>
  <c r="B10" i="1" s="1"/>
  <c r="C319" i="1"/>
  <c r="C13" i="1"/>
  <c r="C10" i="1" s="1"/>
  <c r="B544" i="1"/>
  <c r="B443" i="1" s="1"/>
  <c r="B426" i="1" s="1"/>
  <c r="D13" i="1"/>
  <c r="D10" i="1" s="1"/>
  <c r="C17" i="1"/>
  <c r="B263" i="1"/>
  <c r="B262" i="1" s="1"/>
  <c r="B270" i="1"/>
  <c r="D77" i="1"/>
  <c r="D79" i="1"/>
  <c r="C77" i="1"/>
  <c r="C76" i="1" s="1"/>
  <c r="C79" i="1"/>
  <c r="C443" i="1"/>
  <c r="C426" i="1" s="1"/>
  <c r="C270" i="1"/>
  <c r="C263" i="1"/>
  <c r="C262" i="1" s="1"/>
  <c r="B79" i="1"/>
  <c r="B77" i="1"/>
  <c r="D319" i="1"/>
  <c r="D301" i="1"/>
  <c r="D300" i="1" l="1"/>
  <c r="D271" i="1"/>
  <c r="C15" i="1"/>
  <c r="B76" i="1"/>
  <c r="B15" i="1"/>
  <c r="D76" i="1"/>
  <c r="D15" i="1"/>
  <c r="D14" i="1" l="1"/>
  <c r="D263" i="1"/>
  <c r="D262" i="1" s="1"/>
  <c r="D270" i="1"/>
  <c r="C14" i="1"/>
  <c r="C12" i="1"/>
  <c r="B12" i="1"/>
  <c r="B14" i="1"/>
  <c r="B9" i="1" l="1"/>
  <c r="B8" i="1" s="1"/>
  <c r="B713" i="1" s="1"/>
  <c r="B11" i="1"/>
  <c r="C9" i="1"/>
  <c r="C8" i="1" s="1"/>
  <c r="C713" i="1" s="1"/>
  <c r="C11" i="1"/>
  <c r="D12" i="1"/>
  <c r="D11" i="1" l="1"/>
  <c r="D9" i="1"/>
  <c r="D8" i="1" s="1"/>
  <c r="D713" i="1" s="1"/>
</calcChain>
</file>

<file path=xl/sharedStrings.xml><?xml version="1.0" encoding="utf-8"?>
<sst xmlns="http://schemas.openxmlformats.org/spreadsheetml/2006/main" count="722" uniqueCount="529">
  <si>
    <t xml:space="preserve">Cuadro 1.  COMPONENTES NORMALIZADOS DE LA BALANZA DE PAGOS </t>
  </si>
  <si>
    <t>Partida</t>
  </si>
  <si>
    <t>Componentes normalizados</t>
  </si>
  <si>
    <t>(en millones de balboas)</t>
  </si>
  <si>
    <t>2016 (P)</t>
  </si>
  <si>
    <t>2017 (P)</t>
  </si>
  <si>
    <t>crédito</t>
  </si>
  <si>
    <t>débito</t>
  </si>
  <si>
    <t>0.0 Cuando la cantidad es menor a la mitad de la unidad o fracción decimal adoptada para la expresión del dato.</t>
  </si>
  <si>
    <t>n.i.o.p. No incluida en otra partida.</t>
  </si>
  <si>
    <t>**FE Financiamiento Excepcional.</t>
  </si>
  <si>
    <t>(P) Cifras preliminares.</t>
  </si>
  <si>
    <t xml:space="preserve"> I.   Cuenta corriente…………………………………………………………………………………………………………...……………………………....</t>
  </si>
  <si>
    <t xml:space="preserve">                  Bienes, servicios y renta………………………………………………...…………………………………………………………..………..</t>
  </si>
  <si>
    <t xml:space="preserve">                  Bienes y servicios………………………………………………………..………………………………………………………………..………</t>
  </si>
  <si>
    <t xml:space="preserve">      A.  Bienes………………………………………………………………………………………………………………………………………………...……..</t>
  </si>
  <si>
    <t xml:space="preserve">            1.  Mercancías generales…………………………………………………………………………………….……………………………...………</t>
  </si>
  <si>
    <t xml:space="preserve">                 1.1  Exportaciones FOB………………………………………………………………………………..…………………………………………</t>
  </si>
  <si>
    <t xml:space="preserve">                        1.1.1  Exportaciones en estadísticas de aduanas……………………………………………………………..………………</t>
  </si>
  <si>
    <t xml:space="preserve">                                     Exportaciones nacionales FOB…………………………………………………...………………………………………….</t>
  </si>
  <si>
    <t xml:space="preserve">                                     Reexportaciones nacionales FOB……………………………………………...………..…………………………………</t>
  </si>
  <si>
    <t xml:space="preserve">                                     Reexportaciones de la Zona Libre de Colón……………………………...……………….………………………... </t>
  </si>
  <si>
    <t xml:space="preserve">                                     Exportaciones de las Zonas Procesadoras de Exportación…………………………..………………………..</t>
  </si>
  <si>
    <t xml:space="preserve">                        1.1.2  Ajustes……………………………………………………………………………..………………………………………...………….</t>
  </si>
  <si>
    <t xml:space="preserve">                                  1.1.2.1  De cobertura…………………………………………………………..………………………………………..………….</t>
  </si>
  <si>
    <t xml:space="preserve">                                                  Exportaciones de coco……………………………………...…………………………….…………………………..</t>
  </si>
  <si>
    <t xml:space="preserve">                                                  Exportaciones de electricidad…………………………..……………………….……………………………….</t>
  </si>
  <si>
    <t xml:space="preserve">                                                  Exportaciones nacionales FOB a la Zona Libre de Colón………….………………………………….</t>
  </si>
  <si>
    <t xml:space="preserve">                                                  Exportaciones nacionales FOB a Zonas Procesadoras………………………………...………………</t>
  </si>
  <si>
    <t xml:space="preserve">                                                  Reexportaciones nacionales FOB a la Zona Libre de Colón……………...………………………..</t>
  </si>
  <si>
    <t xml:space="preserve">                                                  Reexportaciones de la Zona Libre de Colón a Panamá………………….…………………………..</t>
  </si>
  <si>
    <t xml:space="preserve">                                                  Reexportaciones de la Zona Libre de Colón a otros residentes…………………….……………</t>
  </si>
  <si>
    <t xml:space="preserve">                                                  Reexportaciones de la Zona Libre de Colón incluidas en viajes……………..………………….</t>
  </si>
  <si>
    <t xml:space="preserve">                                  1.1.2.2  De valoración……………………………………………………………………………………………….……………………………………………………….…</t>
  </si>
  <si>
    <t xml:space="preserve">                 1.2  Importaciones FOB……………………………………………………………...……………….………………………………………….</t>
  </si>
  <si>
    <t xml:space="preserve">                        1.2.1  Importaciones en estadísticas de aduanas………………………..……………………………………………………</t>
  </si>
  <si>
    <t xml:space="preserve">                                     Importaciones nacionales FOB…………………………………………………...…………………………………………</t>
  </si>
  <si>
    <t xml:space="preserve">                                     Importaciones de la Zona Libre de Colón CIF………………………...……………………………………………….</t>
  </si>
  <si>
    <t xml:space="preserve">                                     Importaciones de las Zonas Procesadoras de Exportación FOB…………………………………………….</t>
  </si>
  <si>
    <t xml:space="preserve">                        1.2.2  Ajustes……………………………………………………………………………………………………………………………..……..</t>
  </si>
  <si>
    <t xml:space="preserve">                                  1.2.2.1  De cobertura……………………………………………………………………………………………...………………..</t>
  </si>
  <si>
    <t xml:space="preserve">                                                  Importaciones de maquinaria y equipo de transporte……………….……………………………..</t>
  </si>
  <si>
    <t xml:space="preserve">                                                  Importaciones de electricidad…………………………………………………………………..………………..</t>
  </si>
  <si>
    <t xml:space="preserve">                                                  Importaciones FOB procedentes de la Zona Libre de Colón………….……………………………</t>
  </si>
  <si>
    <t xml:space="preserve">                                                  Importaciones FOB procedentes de otros residentes………………………...………………………</t>
  </si>
  <si>
    <t xml:space="preserve">                                                  Importaciones de la Zona Libre de Colón - otros residentes………...…………………………..</t>
  </si>
  <si>
    <t xml:space="preserve">                                  1.2.2.2  De clasificación………………………………………………………………………………………………………………</t>
  </si>
  <si>
    <t xml:space="preserve">                                                  Fletes de importaciones de la Zona Libre de Colón…………………………..………..……………..</t>
  </si>
  <si>
    <t xml:space="preserve">                                                  Seguros de importaciones de la Zona Libre de Colón………………………...……………………….</t>
  </si>
  <si>
    <t xml:space="preserve">            2.  Bienes para transformación…………………………………………………………………………………………………...……………..</t>
  </si>
  <si>
    <t xml:space="preserve">            3.  Reparaciones de bienes……………………………………………………..……………………………...…………………………………</t>
  </si>
  <si>
    <t xml:space="preserve">            4.  Bienes adquiridos en puerto por medios de transporte………………………….…………………………………………..</t>
  </si>
  <si>
    <t xml:space="preserve">                    Petróleo y otros combustibles y lubricantes……………………………………………………….………………………………</t>
  </si>
  <si>
    <t xml:space="preserve">                       Buques……………………………………………………………………………………………………………...……………………………….</t>
  </si>
  <si>
    <t xml:space="preserve">                       Aeronaves………………………………………………………………………………………………………………………………………….</t>
  </si>
  <si>
    <t xml:space="preserve">                       Otros medios de transporte………………………………………………………………………………………………………………</t>
  </si>
  <si>
    <t xml:space="preserve">                    Aprovisionamiento……………………………………………………………………………………………………….…………………….</t>
  </si>
  <si>
    <t xml:space="preserve">                    Petróleo y otros combustibles y lubricantes (aeronaves)……………….………………………………………………….</t>
  </si>
  <si>
    <t xml:space="preserve">                    Aprovisionamiento………………………………………………………………………………………………………….………………….. </t>
  </si>
  <si>
    <t xml:space="preserve">            5.  Oro monetario……………………………………………………………………………………………………...……………………………….</t>
  </si>
  <si>
    <t xml:space="preserve">      B.  Servicios………………………………………………………………………………………………………..………………………………...………..</t>
  </si>
  <si>
    <t xml:space="preserve">            1.  Transportes…………………………………………………...…….…………………………………………………………………………………</t>
  </si>
  <si>
    <t xml:space="preserve">                    Pasajeros……………………………………………………...……………………………………………………………….……………………..</t>
  </si>
  <si>
    <t xml:space="preserve">                    Fletes…………………………………………………………...………………………………………………………...……………………………</t>
  </si>
  <si>
    <t xml:space="preserve">                    Otros…………………………………………………………...…………………………………………………………...………………………….</t>
  </si>
  <si>
    <t xml:space="preserve">                 1.1  Transporte marítimo………………………………..…………………………...………………………………………………………..</t>
  </si>
  <si>
    <t xml:space="preserve">                        1.1.1  Pasajeros………………………………………...……….………………………………………………………………………………</t>
  </si>
  <si>
    <t xml:space="preserve">                        1.1.2  Fletes……………………………………………...…………….…………………………………………………………………………</t>
  </si>
  <si>
    <t xml:space="preserve">                                     Importaciones  nacionales…………………………...………………………………………………………………………..</t>
  </si>
  <si>
    <t xml:space="preserve">                                     Importaciones de la Zona Libre de Colón………………………...……………………………………………………</t>
  </si>
  <si>
    <t xml:space="preserve">                                     Importaciones de las Zonas Procesadoras de Exportación……………………….……………………………</t>
  </si>
  <si>
    <t xml:space="preserve">                        1.1.3  Otros…………………………………………………………………………..…...……………………………………………………..</t>
  </si>
  <si>
    <t xml:space="preserve">                                     Ingresos por peaje de la Autoridad del Canal de Panamá………………………...………………………….</t>
  </si>
  <si>
    <t xml:space="preserve">                                     Ingresos marítimos de la Autoridad del Canal de Panamá………………………...………………………….</t>
  </si>
  <si>
    <t xml:space="preserve">                                     Ingresos por servicios portuarios…………………………...………………………………...…………………………..</t>
  </si>
  <si>
    <t xml:space="preserve">                 1.2  Transporte aéreo…………………………………………………………………………………………………...………………………………………..……</t>
  </si>
  <si>
    <t xml:space="preserve">                        1.2.1  Pasajeros…………………………………………………………………….……………………………..……………………………</t>
  </si>
  <si>
    <t xml:space="preserve">                                     Pasajes (boletos)……………………………………………...…………………………………………..………………………………………..….</t>
  </si>
  <si>
    <t xml:space="preserve">                                     Ingresos por el exceso en el peso del equipaje…………………………….………………………………………</t>
  </si>
  <si>
    <t xml:space="preserve">                                     Pasajes (boletos)……………………………………….………………………………..…………………………………………</t>
  </si>
  <si>
    <t xml:space="preserve">                                     Pagos por el exceso en el peso del equipaje…………………….……………………………………………………</t>
  </si>
  <si>
    <t xml:space="preserve">                        1.2.2  Fletes………………………………………………………………..………………………….…………………………………………</t>
  </si>
  <si>
    <t xml:space="preserve">                        1.2.3  Otros……………………………………………………………………...……………………...………………………………………..</t>
  </si>
  <si>
    <t xml:space="preserve">                                     Ingresos de aeropuerto por servicios de hangares y afines………………….………………………….………</t>
  </si>
  <si>
    <t xml:space="preserve">                                     Gastos de funcionamiento de las agencias extranjeras de transporte…………………………………</t>
  </si>
  <si>
    <t xml:space="preserve">                                     Pagos de aeropuerto por servicios de hangares y afines…………………………………………..…………</t>
  </si>
  <si>
    <t xml:space="preserve">                                     Gastos de funcionamiento de las compañías nacionales de transporte…………...………………….</t>
  </si>
  <si>
    <t xml:space="preserve">            2.  Viajes…………………………………………………………..……………………………………………………………….………………………..</t>
  </si>
  <si>
    <t xml:space="preserve">                 2.1  Viajes de negocios…………………………………..………………………………………………………………………………………..</t>
  </si>
  <si>
    <t xml:space="preserve">                           Negocios……………………………………………………………………...…………………………………………………………………</t>
  </si>
  <si>
    <t xml:space="preserve">                           Misiones oficiales……………………………………………………...…………………………………………………………………..</t>
  </si>
  <si>
    <t xml:space="preserve">                           Gastos de tripulantes…………………………...………………………………………………………………………………………..</t>
  </si>
  <si>
    <t xml:space="preserve">                2.2  Viajes personales………………………………………………………...…………………………………………………………………..</t>
  </si>
  <si>
    <t xml:space="preserve">                        2.2.1  Por razones de salud……………………………………………………………………………………...……………………….</t>
  </si>
  <si>
    <t xml:space="preserve">                        2.2.2  Por razones de estudios………………………………………………………………………………...……………………….</t>
  </si>
  <si>
    <t xml:space="preserve">                        2.2.3  Otros………………………………………………………………………………………………………………...……………………..</t>
  </si>
  <si>
    <t xml:space="preserve">            3.  Servicios de comunicaciones………………………………………………………………………………………..………………………</t>
  </si>
  <si>
    <t xml:space="preserve">                    Ingresos por el transporte de la correspondencia……………………………………………………….………………………</t>
  </si>
  <si>
    <t xml:space="preserve">                    Ingresos de las agencias de telecomunicaciones……………………………………………...……………………………….</t>
  </si>
  <si>
    <t xml:space="preserve">                    Pagos por el transporte de la correspondencia………………………………………………...………………………………..</t>
  </si>
  <si>
    <t xml:space="preserve">                    Pagos de las agencias de comunicaciones………………………………………………………….………………………………..</t>
  </si>
  <si>
    <t xml:space="preserve">            4.  Servicios de construcción……………………………………………………………………………………...………………………………</t>
  </si>
  <si>
    <t xml:space="preserve">            5.  Servicios de seguros……………………………………………………………………………………………...………………………………</t>
  </si>
  <si>
    <t xml:space="preserve">                    Seguros sobre exportaciones nacionales…………………………………………………………….………………………………</t>
  </si>
  <si>
    <t xml:space="preserve">                    Seguros no relativos a mercancías, neto…………………………………………………………...………………………………..</t>
  </si>
  <si>
    <t xml:space="preserve">                    Reaseguros no relativos a mercancías, neto……………………………………………………...……………………………….</t>
  </si>
  <si>
    <t xml:space="preserve">                    Comisiones sobre seguros y reaseguros…………………………………………………………...………………………………..</t>
  </si>
  <si>
    <t xml:space="preserve">                    Seguros sobre importaciones nacionales…………………………………………………………….………………………………</t>
  </si>
  <si>
    <t xml:space="preserve">                    Seguros sobre importaciones de la Zona Libre de Colón…………………………………..……………………………….</t>
  </si>
  <si>
    <t xml:space="preserve">                    Seguros no relativos a mercancías, neto………………………………………..………………….………………………………..</t>
  </si>
  <si>
    <t xml:space="preserve">                    Comisiones sobre seguros y reaseguros…………………………………………………………..………………………………..</t>
  </si>
  <si>
    <t xml:space="preserve">            6.  Servicios financieros (salvo los de seguros)………………………………………………………….………………………………</t>
  </si>
  <si>
    <t xml:space="preserve">                    Comisiones recibidas por los bancos de licencia general…………………………………...……………………………..</t>
  </si>
  <si>
    <t xml:space="preserve">                    Comisiones recibidas por los bancos de licencia internacional……………………….…………………………………</t>
  </si>
  <si>
    <t xml:space="preserve">                    Otros ingresos recibidos por los bancos de licencia general…………………………...…………………………………</t>
  </si>
  <si>
    <t xml:space="preserve">                    Otros ingresos recibidos por los bancos de licencia internacional……………………..……………………………..</t>
  </si>
  <si>
    <t xml:space="preserve">                    Comisiones pagadas por los bancos de licencia general……………………………………...…………………………….</t>
  </si>
  <si>
    <t xml:space="preserve">                    Comisiones pagadas por los bancos de licencia internacional…………………………...……………………………..</t>
  </si>
  <si>
    <t xml:space="preserve">                    Otros gastos pagados por los bancos de licencia general…………………………………...………………………………</t>
  </si>
  <si>
    <t xml:space="preserve">                    Otros gastos pagados por los bancos de licencia internacional………………………….……………………………….</t>
  </si>
  <si>
    <t xml:space="preserve">                    Comisiones devengadas y pagadas por el Gobierno Central………………………………...……………………………</t>
  </si>
  <si>
    <t xml:space="preserve">                    Comisiones devengadas y pagadas por las Entidades Descentralizadas……………………………………………</t>
  </si>
  <si>
    <t xml:space="preserve">                    Comisiones devengadas y no pagadas por el Gobierno Central………………………………………………………..</t>
  </si>
  <si>
    <t xml:space="preserve">                    Comisiones devengadas y no pagadas por las Entidades Descentralizadas……………………………………….</t>
  </si>
  <si>
    <t xml:space="preserve">                    Otros gastos del Gobierno asociados a la deuda externa……………………………………………………………………</t>
  </si>
  <si>
    <t xml:space="preserve">            7.  Servicios de informática y de información……………………………………………………………………………………………</t>
  </si>
  <si>
    <t xml:space="preserve">            8.  Regalías y derechos de licencia………………………………………………………………...…………………………………………..</t>
  </si>
  <si>
    <t xml:space="preserve">                    Regalías pagadas por las empresas de la Zona Libre de Colón……………………………………………………………</t>
  </si>
  <si>
    <t xml:space="preserve">                    Regalías pagadas por otras empresas………………………………………………………………………………………...……….</t>
  </si>
  <si>
    <t xml:space="preserve">            9.  Otros servicios empresariales…………………………………………………………………………………………………...………….</t>
  </si>
  <si>
    <t xml:space="preserve">                 9.1  Servicios de compraventa y otros relacionados con el comercio…………………………………………………..</t>
  </si>
  <si>
    <t xml:space="preserve">                          Comisiones y honorarios recibidos por agentes de casas extranjeras…………………………………………..</t>
  </si>
  <si>
    <t xml:space="preserve">                          Comisiones recibidas por agentes de publicidad…………………………...……………………………………………..</t>
  </si>
  <si>
    <t xml:space="preserve">                          Comisiones recibidas por las empresas de inversión directa……………………………………………………….</t>
  </si>
  <si>
    <t xml:space="preserve">                          Comisiones recibidas por las empresas de inversión nacional……………………………………………………..</t>
  </si>
  <si>
    <t xml:space="preserve">                          Comisiones recibidas por las empresas de la Zona Libre de Colón………………………………………………..</t>
  </si>
  <si>
    <t xml:space="preserve">                          Reexportación de bienes que no ingresan a Panamá…………………………………………………………………….</t>
  </si>
  <si>
    <t xml:space="preserve">                          Comisiones pagadas por agentes de publicidad…………………………..………………………………………………..</t>
  </si>
  <si>
    <t xml:space="preserve">                          Comisiones pagadas por las empresas de inversión directa………………………………………………………….</t>
  </si>
  <si>
    <t xml:space="preserve">                          Comisiones pagadas por las empresas de inversión nacional……………………………………………………….</t>
  </si>
  <si>
    <t xml:space="preserve">                          Comisiones pagadas por las empresas de la Zona Libre de Colón…………………………………………………</t>
  </si>
  <si>
    <t xml:space="preserve">                 9.2  Servicios de arrendamiento de explotación…………………………………………………………………………………..</t>
  </si>
  <si>
    <t xml:space="preserve">                 9.3  Servicios empresariales, profesionales y técnicos varios………………………………………………………………</t>
  </si>
  <si>
    <t xml:space="preserve">                        9.3.1  Jurídicos, contables, asesoramiento de empresas y relaciones públicas………………………………</t>
  </si>
  <si>
    <t xml:space="preserve">                        9.3.2  Publicidad, investigación de mercado y encuestas de opinión……………………………………………..</t>
  </si>
  <si>
    <t xml:space="preserve">                        9.3.3  Investigación y desarrollo…………………………………………………………………….…………….</t>
  </si>
  <si>
    <t xml:space="preserve">                        9.3.4  Arquitectónicos, de ingeniería y otros servicios técnicos………………………………………………………</t>
  </si>
  <si>
    <t xml:space="preserve">                        9.3.5  Agrícolas, mineros y de transformación en el lugar……………………………………………………………….</t>
  </si>
  <si>
    <t xml:space="preserve">                        9.3.6  Otros servicios…………………………………………………………………………………………………………………………</t>
  </si>
  <si>
    <t xml:space="preserve">                                     Ingresos de las agencias de noticias, alquiler de películas y afines…………………………………………………………..</t>
  </si>
  <si>
    <t xml:space="preserve">                                     Otros ingresos de las empresas de la Zona Libre de Colón………………………………………………………………………..</t>
  </si>
  <si>
    <t xml:space="preserve">                                     Otros gastos de las empresas de la Zona Libre de Colón……………………………………………………………………………</t>
  </si>
  <si>
    <t xml:space="preserve">                                     Gastos de las empresas de inversión directa……………………………………………………………………………………………..</t>
  </si>
  <si>
    <t xml:space="preserve">                                     Gastos de la Autoridad de Turismo de Panamá por propaganda……………………………………………………………….</t>
  </si>
  <si>
    <t xml:space="preserve">                                     Otros servicios adquiridos del exterior………………………………………………………………………………………………………</t>
  </si>
  <si>
    <t xml:space="preserve">          10.  Servicios personales, culturales y recreativos…………………………………………………………………………………………………………..</t>
  </si>
  <si>
    <t xml:space="preserve">              10.1  Servicios audiovisuales y conexos………………………………………………………………………………………………………………………..</t>
  </si>
  <si>
    <t xml:space="preserve">              10.2  Otros servicios personales, culturales y recreativos…………………………………………………………………………………………….</t>
  </si>
  <si>
    <t xml:space="preserve">          11.  Servicios del Gobierno, n.i.o.p…………………………………………………………………………………………………………………………………..</t>
  </si>
  <si>
    <t xml:space="preserve">                    Gastos del personal diplomático y consular extranjero…………………………………………………………………………………………..</t>
  </si>
  <si>
    <t xml:space="preserve">                    Ingresos recibidos por la tasa de servicios al pasajero…………………………………………………………………………………………….</t>
  </si>
  <si>
    <t xml:space="preserve">                    Gastos del personal diplomático y consular en el exterior……………………………………………………………………………………..</t>
  </si>
  <si>
    <t xml:space="preserve">                    Pagos por servicios consulares y afines……………………………………………………………………………………………………………………</t>
  </si>
  <si>
    <t xml:space="preserve">      C.  Renta……………………………………………………………………………………………………...…………………………………………………..</t>
  </si>
  <si>
    <t xml:space="preserve">            1.  Remuneración de empleados……………………...……………………………………………………………………………………….</t>
  </si>
  <si>
    <t xml:space="preserve">                    Personal local de las embajadas y consulados, organismos internacionales y otros……………………………………………………………...……..</t>
  </si>
  <si>
    <t xml:space="preserve">            2.  Renta de la inversión…………………………………………………………………………………………………………………...……….</t>
  </si>
  <si>
    <t xml:space="preserve">                 2.1  Inversión directa…………………………………….…………………………………………………………………………………………</t>
  </si>
  <si>
    <t xml:space="preserve">                        2.1.1  Renta procedente de acciones y otras participaciones de capital………………………………………………………………</t>
  </si>
  <si>
    <t xml:space="preserve">                                  2.1.1.1  Dividendos y utilidades distribuidas…………………………………………………...………………………</t>
  </si>
  <si>
    <t xml:space="preserve">                                                  Bancos de licencia general……………………………………………………………………………………...…..</t>
  </si>
  <si>
    <t xml:space="preserve">                                                  Bancos de licencia internacional…………………………………………………………………………….……</t>
  </si>
  <si>
    <t xml:space="preserve">                                                  Empresas de la Zona Libre de Colón……………………………………………………………………….……</t>
  </si>
  <si>
    <t xml:space="preserve">                                                  Otras empresas……………………………………………………………………………………………………….…….</t>
  </si>
  <si>
    <t xml:space="preserve">                                                  Bancos de licencia general………………………………………………………………………….………………..</t>
  </si>
  <si>
    <t xml:space="preserve">                                                  Bancos de licencia internacional…………………………………………………………...……………………</t>
  </si>
  <si>
    <t xml:space="preserve">                                                  Empresas de la Zona Libre de Colón……………………………………………………………………………</t>
  </si>
  <si>
    <t xml:space="preserve">                                                  Otras empresas……………………………………………………………………………………...…………………….</t>
  </si>
  <si>
    <t xml:space="preserve">                                  2.1.1.2  Utilidades reinvertidas y no distribuidas……………………………...…...……………………………….</t>
  </si>
  <si>
    <t xml:space="preserve">                                                  Bancos de licencia general…………………………………………………...……………………………………..</t>
  </si>
  <si>
    <t xml:space="preserve">                                                  Bancos de licencia internacional…………………….……………………...……………………………………</t>
  </si>
  <si>
    <t xml:space="preserve">                                                  Empresas de la Zona Libre de Colón……………………………………….……………………………………</t>
  </si>
  <si>
    <t xml:space="preserve">                                                  Otras empresas……………………………………………………………………..………………….…………………</t>
  </si>
  <si>
    <t xml:space="preserve">                        2.1.2  Renta procedente de la deuda (intereses)……………….………………………..……………………………………</t>
  </si>
  <si>
    <t xml:space="preserve">                2.2  Inversión de cartera…………………………………….………………………………………………..……………………………………</t>
  </si>
  <si>
    <t xml:space="preserve">                        2.2.1  Renta procedente de acciones u otras participaciones de capital……………………………….………………………………</t>
  </si>
  <si>
    <t xml:space="preserve">                                  2.2.1.1  Autoridades monetarias…………………………………………………………………………………….…………</t>
  </si>
  <si>
    <t xml:space="preserve">                                  2.2.1.2  Gobierno general………………………………………………………………………………………………...…………</t>
  </si>
  <si>
    <t xml:space="preserve">                                  2.2.1.3  Bancos……………………………………………………………………………………………………………….....……..</t>
  </si>
  <si>
    <t xml:space="preserve">                                  2.2.1.4  Otros sectores…………………………………………………………………………………………………….…………</t>
  </si>
  <si>
    <t xml:space="preserve">                        2.2.2  Renta procedente de la deuda (intereses)…………………………………………………………………………….</t>
  </si>
  <si>
    <t xml:space="preserve">                                  2.2.2.1  Bonos y pagarés……………………………………………………………………………...……………………………</t>
  </si>
  <si>
    <t xml:space="preserve">                                               2.2.2.1.1  Autoridades monetarias………………………………………………….………………………………</t>
  </si>
  <si>
    <t xml:space="preserve">                                               2.2.2.1.2  Gobierno general…………………………………………………………….………………………………</t>
  </si>
  <si>
    <t xml:space="preserve">                                                                 Intereses bonos PDI capitalizados………………………………………………...………………..</t>
  </si>
  <si>
    <t xml:space="preserve">                                                                 Otros intereses devengados y pagados………………………………………...………………..</t>
  </si>
  <si>
    <t xml:space="preserve">                                               2.2.2.1.3  Bancos…………………………………………………………………………………………………...………..</t>
  </si>
  <si>
    <t xml:space="preserve">                                               2.2.2.1.4  Otros sectores……………………………….…………………………………………………….………….</t>
  </si>
  <si>
    <t xml:space="preserve">                                  2.2.2.2  Instrumentos del mercado monetario y financieros derivados……………………...……………………………….</t>
  </si>
  <si>
    <t xml:space="preserve">                                               2.2.2.2.1  Autoridades monetarias……………………………………………………………………….………..</t>
  </si>
  <si>
    <t xml:space="preserve">                                               2.2.2.2.2  Gobierno general………………………………….…………………………………………………………</t>
  </si>
  <si>
    <t xml:space="preserve">                                               2.2.2.2.3  Bancos………………………………………………….…………………………………………………………..</t>
  </si>
  <si>
    <t xml:space="preserve">                                               2.2.2.2.4  Otros sectores……………………………………….…………………………………………………………</t>
  </si>
  <si>
    <t xml:space="preserve">                 2.3  Otra inversión…………………………………….………………………………...………………………………………………………….</t>
  </si>
  <si>
    <t xml:space="preserve">                        2.3.1  Autoridades monetarias…………………………………………...……………………………………………………………</t>
  </si>
  <si>
    <t xml:space="preserve">                                     Otros intereses devengados y pagados………………………………………………...…….…………………………</t>
  </si>
  <si>
    <t xml:space="preserve">                                        Con organismos internacionales………………………………………………………….………………………………</t>
  </si>
  <si>
    <t xml:space="preserve">                        2.3.2  Gobierno general…………………………………………………………………………………...……………………………….</t>
  </si>
  <si>
    <t xml:space="preserve">                                     Intereses devengados - Depósitos privatizados……………….…………………………………………………..</t>
  </si>
  <si>
    <t xml:space="preserve">                                     Intereses devengados - Garantía de intereses……………………………………………………………………..</t>
  </si>
  <si>
    <t xml:space="preserve">                                     Intereses devengados y pagados - Multilaterales…………………………………………………………...……</t>
  </si>
  <si>
    <t xml:space="preserve">                                     Intereses devengados y pagados - Bilaterales oficiales……………………………………………………….</t>
  </si>
  <si>
    <t xml:space="preserve">                                     Intereses devengados y pagados - Banca y proveedores…………………………….…………………………</t>
  </si>
  <si>
    <t xml:space="preserve">                                     Intereses devengados y reprogramados……………………………………………………………………………….</t>
  </si>
  <si>
    <t xml:space="preserve">                                     Intereses devengados y no pagados……………………………………………………………………...……………..</t>
  </si>
  <si>
    <t xml:space="preserve">                        2.3.3  Bancos……………………………………………………………………………………………………………………...……………..</t>
  </si>
  <si>
    <t xml:space="preserve">                                     Intereses cobrados por los bancos de licencia general…………………………………………………………</t>
  </si>
  <si>
    <t xml:space="preserve">                                     Intereses cobrados por los bancos de licencia internacional………………………………………………..</t>
  </si>
  <si>
    <t xml:space="preserve">                                     Intereses pagados por los bancos de licencia general………………………………………………………….</t>
  </si>
  <si>
    <t xml:space="preserve">                                     Intereses pagados por los bancos de licencia internacional………………………………………………….</t>
  </si>
  <si>
    <t xml:space="preserve">                        2.3.4  Otros sectores…………………………………………………………………………………………………………………………</t>
  </si>
  <si>
    <t xml:space="preserve">                                     Intereses cobrados por las empresas de inversión directa…………………………………………………..</t>
  </si>
  <si>
    <t xml:space="preserve">                                     Intereses cobrados por la Autoridad del Canal de Panamá…………………………………………………..</t>
  </si>
  <si>
    <t xml:space="preserve">                                     Intereses cobrados por las empresas de la Zona Libre de Colón………………………………………….</t>
  </si>
  <si>
    <t xml:space="preserve">                                     Intereses cobrados por las empresas de inversión nacional………………………………………………..</t>
  </si>
  <si>
    <t xml:space="preserve">                                     Intereses pagados por las Entidades Descentralizadas…………………………………………………………</t>
  </si>
  <si>
    <t xml:space="preserve">                                        Intereses devengados y pagados - Multilaterales……………………………………………………………….</t>
  </si>
  <si>
    <t xml:space="preserve">                                        Intereses devengados y pagados - Bilaterales oficiales………………………...…………………………..</t>
  </si>
  <si>
    <t xml:space="preserve">                                        Intereses devengados y pagados - Banca y proveedores………………………...…………………………</t>
  </si>
  <si>
    <t xml:space="preserve">                                        Intereses devengados y reprogramados………………………………………...…………………………………..</t>
  </si>
  <si>
    <t xml:space="preserve">                                        Intereses devengados y no pagados……………………………………………………………...……………………</t>
  </si>
  <si>
    <t xml:space="preserve">                                     Intereses pagados por las empresas de inversión directa……………………………………………………</t>
  </si>
  <si>
    <t xml:space="preserve">                                     Intereses pagados por las empresas de inversión de cartera……………………………………………….</t>
  </si>
  <si>
    <t xml:space="preserve">                                     Intereses pagados por las empresas de la Zona Libre de Colón……………………………………………</t>
  </si>
  <si>
    <t xml:space="preserve">                                     Intereses pagados por las empresas de inversión nacional………………………………………………….</t>
  </si>
  <si>
    <t xml:space="preserve">      D.  Transferencias corrientes……………………………………………………………………………………………………...…………………..</t>
  </si>
  <si>
    <t xml:space="preserve">            1.  Gobierno general…………………………………………………………………………………………………………………………………..</t>
  </si>
  <si>
    <t xml:space="preserve">                 1.1  ** FE - Otras donaciones intergubernamentales………………………………………………………………………….….</t>
  </si>
  <si>
    <t xml:space="preserve">                 1.3  Otras……………………………………………………………………………………………………………………………………………………………………………………………</t>
  </si>
  <si>
    <t>Asistencia técnica de la Agencia para el Desarrollo Internacional y organismos internacionales……………………..……………..…....……………………....…………………...………………………………..…...……………………………..….</t>
  </si>
  <si>
    <t xml:space="preserve">                           Recaudos consulares e impuestos pagados por la Marina Mercante…………………………………...………</t>
  </si>
  <si>
    <t xml:space="preserve">            2.  Otros sectores…………………………………………………………………………………………………………………...…………………..</t>
  </si>
  <si>
    <t xml:space="preserve">                 2.1  Remesas de trabajadores…………………………………………………………………………………………...…………………..</t>
  </si>
  <si>
    <t xml:space="preserve">                 2.2  Otras transferencias…………………………………………………………………………………………………..……………………</t>
  </si>
  <si>
    <t xml:space="preserve">                           Pensiones de gobiernos extranjeros………………………………………………………………………...…………………..</t>
  </si>
  <si>
    <t xml:space="preserve">                           Primas pagadas por la Autoridad del Canal de Panamá…………………………………………..……………………</t>
  </si>
  <si>
    <t xml:space="preserve">                           Siniestros pagados por la Autoridad del Canal de Panamá………………………………………...…………………</t>
  </si>
  <si>
    <t xml:space="preserve">                           Pensiones y otras transferencias del gobierno de Panamá………………………………………..………………..</t>
  </si>
  <si>
    <t>II.  Cuenta de capital y financiera……………………………………………………………………………………………………...………………..</t>
  </si>
  <si>
    <t xml:space="preserve">      A.  Cuenta de capital……………………………………………………………………………………………………………………...……………….</t>
  </si>
  <si>
    <t xml:space="preserve">            1.  Transferencias de capital…………………………………..………………………………………………………………………………….</t>
  </si>
  <si>
    <t xml:space="preserve">                 1.1  Gobierno general………………………………………………………………...…………………………………………………………..</t>
  </si>
  <si>
    <t xml:space="preserve">                        1.1.1  Condonación de deudas……………………………………………...………………………………………………………….</t>
  </si>
  <si>
    <t xml:space="preserve">                        1.1.2  Otras transferencias…………………………………………………...…………………………………………………………..</t>
  </si>
  <si>
    <t xml:space="preserve">     B.  Cuenta financiera…………………………………………………………………………...…………………………………………………………..</t>
  </si>
  <si>
    <t xml:space="preserve">            1.  Inversión directa……………………………………………………………………...……………………………………………………………</t>
  </si>
  <si>
    <t xml:space="preserve">                 1.1  En el extranjero…………………………………………………………………...…………………………………………………………..</t>
  </si>
  <si>
    <t xml:space="preserve">                        1.1.1  Acciones y otras participaciones de capital………………………...………………………………………………….</t>
  </si>
  <si>
    <t xml:space="preserve">                                     Activos frente a empresas filiales………………………………………...……………………………………………….</t>
  </si>
  <si>
    <t xml:space="preserve">                                          Bancos de licencia general………………………………………………….………………………………………………</t>
  </si>
  <si>
    <t xml:space="preserve">                                          Bancos de licencia internacional……………………………………….……………………………………………….</t>
  </si>
  <si>
    <t xml:space="preserve">                                          Empresas de la Zona Libre de Colón………………………………….………………………………………………..</t>
  </si>
  <si>
    <t xml:space="preserve">                                          Otras empresas………………………………………………………………………………………………..………………..</t>
  </si>
  <si>
    <t xml:space="preserve">                                     Pasivos frente a empresas filiales………………………………………………………………………...………………</t>
  </si>
  <si>
    <t xml:space="preserve">                        1.1.2  Utilidades reinvertidas…………………………………………………………………………………………...………………</t>
  </si>
  <si>
    <t xml:space="preserve">                        1.1.3  Otro capital……………………………………………………………………………………………………………….………………</t>
  </si>
  <si>
    <t xml:space="preserve">                                     Activos frente a empresas filiales………………………………………………………………………….………………</t>
  </si>
  <si>
    <t xml:space="preserve">                 1.2  En la economía declarante…………………………………………………………………………………………….…………………</t>
  </si>
  <si>
    <t xml:space="preserve">                        1.2.1  Acciones y otras participaciones de capital…………………………………………………………………………….</t>
  </si>
  <si>
    <t xml:space="preserve">                                  1.2.1.1  Activos frente a inversionistas directos………………………………………………………………………</t>
  </si>
  <si>
    <t xml:space="preserve">                                  1.2.1.2  Pasivos frente a inversionistas directos………………………………………………………………………</t>
  </si>
  <si>
    <t xml:space="preserve">                                                  Otros…………………………………………………………………………………………………………….……………….</t>
  </si>
  <si>
    <t xml:space="preserve">                                                     Bancos de licencia general……………………………………………………………………….………………..</t>
  </si>
  <si>
    <t xml:space="preserve">                                                     Bancos de licencia internacional…………………………………………………………….………………….</t>
  </si>
  <si>
    <t xml:space="preserve">                                                     Empresas de la Zona Libre de Colón……………………………………………………….…………………</t>
  </si>
  <si>
    <t xml:space="preserve">                                                     Otras empresas………………………………………………………………………………………….……………….</t>
  </si>
  <si>
    <t xml:space="preserve">                        1.2.2  Utilidades reinvertidas……………………………………………………………………………………………………………</t>
  </si>
  <si>
    <t xml:space="preserve">                                     Bancos de licencia general………………………………………………………………………...………………………….</t>
  </si>
  <si>
    <t xml:space="preserve">                                     Bancos de licencia internacional………………………………………………………………...…………………………</t>
  </si>
  <si>
    <t xml:space="preserve">                                     Empresas de la Zona Libre de Colón…………………………………………………………...…………………………</t>
  </si>
  <si>
    <t xml:space="preserve">                                     Otras empresas…………………………………………………………………………………………..………………………….</t>
  </si>
  <si>
    <t xml:space="preserve">                        1.2.3  Otro capital…………………………………………………………………………………………………...…………………………</t>
  </si>
  <si>
    <t xml:space="preserve">                                  1.2.3.1  Activos frente a inversionistas directos…………………………………………….…………………………</t>
  </si>
  <si>
    <t xml:space="preserve">                                                  Empresas de la Zona Libre de Colón……………………………………………………..………………………</t>
  </si>
  <si>
    <t xml:space="preserve">                                                  Otras empresas…………………………………………………………………………………….………………………</t>
  </si>
  <si>
    <t xml:space="preserve">                                  1.2.3.2  Pasivos frente a inversionistas directos………………………….……………………………………………</t>
  </si>
  <si>
    <t xml:space="preserve">                                                  Empresas de la Zona Libre de Colón…………………………………………………….……………………….</t>
  </si>
  <si>
    <t xml:space="preserve">            2.  Inversión de cartera………………………………………………………………………………………………………………………….……</t>
  </si>
  <si>
    <t xml:space="preserve">                 2.1  Activos…………………………………………………………………………………………………………………………………………..…</t>
  </si>
  <si>
    <t xml:space="preserve">                        2.1.1  Títulos de participación en el capital……………………………………………………………………………………………………………</t>
  </si>
  <si>
    <t xml:space="preserve">                                  2.1.1.1  Autoridades monetarias………………………………….……………………………………………………………</t>
  </si>
  <si>
    <t xml:space="preserve">                                  2.1.1.2  Gobierno general…………………………………………...…………………………………………………………….</t>
  </si>
  <si>
    <t xml:space="preserve">                                  2.1.1.3  Bancos…………………………………………………………..………………………………………………………………</t>
  </si>
  <si>
    <t xml:space="preserve">                                  2.1.1.4  Otros sectores………………………………………………….……………………………………………………………</t>
  </si>
  <si>
    <t xml:space="preserve">                                                  Empresas de la Zona Libre de Colón…………………………………...……………………………………………………………</t>
  </si>
  <si>
    <t xml:space="preserve">                                                  Otras empresas…………………………………………………………………….………………………………………</t>
  </si>
  <si>
    <t xml:space="preserve">                        2.1.2  Títulos de deuda……………………………………………………………………………….……………………………………..</t>
  </si>
  <si>
    <t xml:space="preserve">                                  2.1.2.1  Bonos y pagarés………………………………………………………………………………………………...…………</t>
  </si>
  <si>
    <t xml:space="preserve">                                                  Autoridades monetarias………………………………………………………………………….…………………..</t>
  </si>
  <si>
    <t xml:space="preserve">                                                  Gobierno general……………………………………………………………………………….………………………..</t>
  </si>
  <si>
    <t xml:space="preserve">                                                  Bancos………………………………………………………………………………………..………………………………..</t>
  </si>
  <si>
    <t xml:space="preserve">                                                     Bancos de licencia general………………………………………………………..………………………………</t>
  </si>
  <si>
    <t xml:space="preserve">                                                        A largo plazo……………………………………………………………………………………………………………</t>
  </si>
  <si>
    <t xml:space="preserve">                                                     Bancos de licencia internacional……………………………………………………..……………………….</t>
  </si>
  <si>
    <t xml:space="preserve">                                                        A largo plazo………………………………………………………………………………...…………………………</t>
  </si>
  <si>
    <t xml:space="preserve">                                                  Otros sectores……………………………………………………………………………………………...………………</t>
  </si>
  <si>
    <t xml:space="preserve">                                                     Empresas de la Zona Libre de Colón…………………………………...……………………………………</t>
  </si>
  <si>
    <t xml:space="preserve">                                                     Otras empresas…………………………………………………………………...…………………………………….</t>
  </si>
  <si>
    <t xml:space="preserve">                                  2.1.2.2  Instrumentos del mercado monetario………………………………….………………………………………</t>
  </si>
  <si>
    <t xml:space="preserve">                                                  Autoridades monetarias………………………………………………………..……………………………………..</t>
  </si>
  <si>
    <t xml:space="preserve">                                                  Gobierno general………………………………………………………………….………………………………………</t>
  </si>
  <si>
    <t xml:space="preserve">                                                  Bancos…………………………………………………………………………………..……………………………………..</t>
  </si>
  <si>
    <t xml:space="preserve">                                                     Bancos de licencia general………………………………………………...……………………………………..</t>
  </si>
  <si>
    <t xml:space="preserve">                                                     Bancos de licencia internacional………………………………………...…………………………………….</t>
  </si>
  <si>
    <t xml:space="preserve">                                                  Otros sectores……………………………………………………………………...………………………………………</t>
  </si>
  <si>
    <t xml:space="preserve">                                  2.1.2.3  Instrumentos financieros derivados…………………………………...……………………………………….</t>
  </si>
  <si>
    <t xml:space="preserve">                                                  Autoridades monetarias……………………………………………………….……………………………………..</t>
  </si>
  <si>
    <t xml:space="preserve">                                                  Gobierno general………………………………………………………………...………………………………………</t>
  </si>
  <si>
    <t xml:space="preserve">                                                       Bancos de licencia general……………………………………………...………………………………………</t>
  </si>
  <si>
    <t xml:space="preserve">                                                       Bancos de licencia internacional……………………………………...……………………………………..</t>
  </si>
  <si>
    <t xml:space="preserve">                 2.2  Pasivos……………………………………………………………………………………………………………………………...………………</t>
  </si>
  <si>
    <t xml:space="preserve">                        2.2.2  Títulos de deuda……………………………………………………………………………………………………...……………..</t>
  </si>
  <si>
    <t xml:space="preserve">                                  2.2.2.1  Bonos y pagarés………………………………………………………………………………………….…………………</t>
  </si>
  <si>
    <t xml:space="preserve">                                                  Autoridades monetarias………………………………………………………………………...……………………</t>
  </si>
  <si>
    <t xml:space="preserve">                                                  Gobierno general………………………………………………………………………………….………………………</t>
  </si>
  <si>
    <t xml:space="preserve">                                                     Otros…………………………………………………………………………………………………..……………………..</t>
  </si>
  <si>
    <t xml:space="preserve">                                                        Emisiones del Gobierno…………………………………………………………………...…………………….</t>
  </si>
  <si>
    <t xml:space="preserve">                                                        Amortizaciones pagadas………………………………………………………………..……………………….</t>
  </si>
  <si>
    <t xml:space="preserve">                                                        Amortizaciones reprogramadas y no pagadas……………….…………………………………………..</t>
  </si>
  <si>
    <t xml:space="preserve">                                                        Amortizaciones devengadas y no pagadas……………………………………...……………………..</t>
  </si>
  <si>
    <t xml:space="preserve">                                                  Bancos…………………………………………………………………………………………………...……………………..</t>
  </si>
  <si>
    <t xml:space="preserve">                                                     ** FE - Emisiones………………………………………………………………………………...…………………….</t>
  </si>
  <si>
    <t xml:space="preserve">                                                                  Bancos de licencia general………………………………………...……………………………………</t>
  </si>
  <si>
    <t xml:space="preserve">                                                                        A largo plazo…………………………………………………………...………………………………….</t>
  </si>
  <si>
    <t xml:space="preserve">                                                                  Bancos de licencia internacional……………………………………………………...…………….</t>
  </si>
  <si>
    <t xml:space="preserve">                                                                        A largo plazo……………………………………………………………………………...……………….</t>
  </si>
  <si>
    <t xml:space="preserve">                                  2.2.2.2  Instrumentos del mercado monetario…………………………………………………………………………</t>
  </si>
  <si>
    <t xml:space="preserve">                                                  Autoridades monetarias………………………………………………………………………………………………</t>
  </si>
  <si>
    <t xml:space="preserve">                                                  Bancos……………………………………………………………………………………………………..…………………..</t>
  </si>
  <si>
    <t xml:space="preserve">                                                                  Bancos de licencia general………………………………………………………...…………………..</t>
  </si>
  <si>
    <t xml:space="preserve">                                                                  Bancos de licencia internacional…………………………………………………….……………….</t>
  </si>
  <si>
    <t xml:space="preserve">                                  2.2.2.3  Instrumentos financieros derivados…………………………………………………………...……………….</t>
  </si>
  <si>
    <t xml:space="preserve">                                                  Autoridades monetarias……………………………………………………………………………….………………</t>
  </si>
  <si>
    <t xml:space="preserve">                                                  Gobierno general………………………………………………………………………………………….………………</t>
  </si>
  <si>
    <t xml:space="preserve">                                                  Bancos………………………………………………………………………………………………………...………………..</t>
  </si>
  <si>
    <t xml:space="preserve">                                                       Bancos de licencia general……………………………………………………………………….………………</t>
  </si>
  <si>
    <t xml:space="preserve">                                                       Bancos de licencia internacional…………………………………………………………...………………..</t>
  </si>
  <si>
    <t xml:space="preserve">            3.  Otra inversión…………………………………………………………………………………………………………………...…………………..</t>
  </si>
  <si>
    <t xml:space="preserve">                 3.1  Activos……………………………………………………………………...………………………………………………………………………</t>
  </si>
  <si>
    <t xml:space="preserve">                        3.1.1  Créditos comerciales…………………………………………...………………………………………………………………….</t>
  </si>
  <si>
    <t xml:space="preserve">                                  3.1.1.2  Otros sectores………………………………………………………………….……………………………………………</t>
  </si>
  <si>
    <t xml:space="preserve">                                                  A largo plazo……………………………………………...…………………………………………………………………</t>
  </si>
  <si>
    <t xml:space="preserve">                                                     Empresas de inversión directa……………………….………………………………………………………….</t>
  </si>
  <si>
    <t xml:space="preserve">                                                     Empresas de inversión de cartera………………………………………..…………………………………..</t>
  </si>
  <si>
    <t xml:space="preserve">                                                     Empresas de la Zona Libre de Colón………………………………………………………………………….</t>
  </si>
  <si>
    <t xml:space="preserve">                                                     Empresas de inversión nacional………………………………………………………………………………..</t>
  </si>
  <si>
    <t xml:space="preserve">                                                  A corto plazo………………………………………………………………………………...……………………………..</t>
  </si>
  <si>
    <t xml:space="preserve">                                                     Empresas de inversión directa…………………………………………………………………………………..</t>
  </si>
  <si>
    <t xml:space="preserve">                                                     Empresas de inversión de cartera……………………………………………..……………………………..</t>
  </si>
  <si>
    <t xml:space="preserve">                                                     Empresas de la Zona Libre de Colón………………………………………...……………………………….</t>
  </si>
  <si>
    <t xml:space="preserve">                                                     Empresas de inversión nacional………………………………………………..……………………………..</t>
  </si>
  <si>
    <t xml:space="preserve">                        3.1.2  Préstamos………………………………………………………………………………………………...……………………………..</t>
  </si>
  <si>
    <t xml:space="preserve">                                  3.1.2.1  Autoridades monetarias……………………………………………………………….………………………………</t>
  </si>
  <si>
    <t xml:space="preserve">                                  3.1.2.2  Gobierno general………………………………………………………………………...……………………………….</t>
  </si>
  <si>
    <t xml:space="preserve">                                  3.1.2.3  Bancos…………………………………………………………………………………………...……………………………..</t>
  </si>
  <si>
    <t xml:space="preserve">                                                  A largo plazo………………………………………………………………………………………………...………………</t>
  </si>
  <si>
    <t xml:space="preserve">                                                  A corto plazo……………………………………………………………………………………………...………………..</t>
  </si>
  <si>
    <t xml:space="preserve">                                                     Bancos de licencia general……………………………………………………………………...…………………</t>
  </si>
  <si>
    <t xml:space="preserve">                                                     Bancos de licencia internacional……………………………………………………………...……………….</t>
  </si>
  <si>
    <t xml:space="preserve">                                  3.1.2.4  Otros sectores……………………………………………………………………………………………...……………….</t>
  </si>
  <si>
    <t xml:space="preserve">                        3.1.3  Moneda y depósitos……………………………………………………………………………………………...………………..</t>
  </si>
  <si>
    <t xml:space="preserve">                                  3.1.3.1  Autoridades monetarias……………………………………………………………………………….………………</t>
  </si>
  <si>
    <t xml:space="preserve">                                  3.1.3.2  Gobierno general……………………………………………………………………………………………………………</t>
  </si>
  <si>
    <t xml:space="preserve">                                  3.1.3.3  Bancos………………………………………………………………………………………………………..………………..</t>
  </si>
  <si>
    <t xml:space="preserve">                                                  Bancos de licencia general………………………………………………………………………...………………..</t>
  </si>
  <si>
    <t xml:space="preserve">                                                     A largo plazo……………………………………………………………………………………………...………………</t>
  </si>
  <si>
    <t xml:space="preserve">                                                     A corto plazo…………………………………………………………………………………………...…………………</t>
  </si>
  <si>
    <t xml:space="preserve">                                                  Bancos de licencia internacional………………………………………………………………….………………</t>
  </si>
  <si>
    <t xml:space="preserve">                                                     A largo plazo……………………………………………………………………………………………….………………</t>
  </si>
  <si>
    <t xml:space="preserve">                                                     A corto plazo…………………………………………………………………………………………...………………..</t>
  </si>
  <si>
    <t xml:space="preserve">                                  3.1.3.4  Otros sectores……………………………………………………………………………………………….………………</t>
  </si>
  <si>
    <t xml:space="preserve">                        3.1.4  Otros activos……………………………………………………………………………………………………………..………………</t>
  </si>
  <si>
    <t xml:space="preserve">                                  3.1.4.1  Autoridades monetarias……………………………………………………………………………….………………</t>
  </si>
  <si>
    <t xml:space="preserve">                                                  A largo plazo……………………………………………………………………………………………...………………..</t>
  </si>
  <si>
    <t xml:space="preserve">                                                  A corto plazo……………………………………………………………………………………………...…………………</t>
  </si>
  <si>
    <t xml:space="preserve">                                  3.1.4.2  Gobierno general………………………………………………………………………………………….………………</t>
  </si>
  <si>
    <t xml:space="preserve">                                                  A largo plazo……………………………………………………………………………………………...…………………</t>
  </si>
  <si>
    <t xml:space="preserve">                                  3.1.4.3  Bancos………………………………………………………………………………………………………….………………..</t>
  </si>
  <si>
    <t xml:space="preserve">                                                  A corto plazo………………………………………………………………………………………………..………………..</t>
  </si>
  <si>
    <t xml:space="preserve">                                                     Bancos de licencia general……………………………………………………………………...………………..</t>
  </si>
  <si>
    <t xml:space="preserve">                                                     Bancos de licencia internacional…………………………………………………...………………………….</t>
  </si>
  <si>
    <t xml:space="preserve">                                  3.1.4.4  Otros sectores…………………………………………………………………………………...…………………………</t>
  </si>
  <si>
    <t xml:space="preserve">                                                  A largo plazo……………………………………………………………………………………...………………………..</t>
  </si>
  <si>
    <t xml:space="preserve">                                                  A corto plazo……………………………………………………………………………………...………………………..</t>
  </si>
  <si>
    <t xml:space="preserve">                                                     Autoridad del Canal de Panamá…………………………………………………...…………………………..</t>
  </si>
  <si>
    <t xml:space="preserve">                                                     Empresas de inversión directa…………………………………...…………………………………………….</t>
  </si>
  <si>
    <t xml:space="preserve">                                                     Empresas de inversión de cartera……………………………….……………………………………………..</t>
  </si>
  <si>
    <t xml:space="preserve">                                                     Empresas de la Zona Libre de Colón…………………………...…………………………………………….</t>
  </si>
  <si>
    <t xml:space="preserve">                                                     Empresas de inversión nacional………………………………..……………………………………………..</t>
  </si>
  <si>
    <t xml:space="preserve">                 3.2  Pasivos………………………………………………………………………………………………...…………………………………………..</t>
  </si>
  <si>
    <t xml:space="preserve">                        3.2.1  Créditos comerciales…………………………………………………………………..……………………………………………</t>
  </si>
  <si>
    <t xml:space="preserve">                                  3.2.1.1  Gobierno general…………………………………………………………...…………………………………………….</t>
  </si>
  <si>
    <t xml:space="preserve">                                  3.2.1.2  Otros sectores………………………………………………………………………………………………...……………</t>
  </si>
  <si>
    <t xml:space="preserve">                                                     Empresas de inversión directa………………………………………………………………...……………….</t>
  </si>
  <si>
    <t xml:space="preserve">                                                     Empresas de inversión de cartera…………………………………………………………...………………..</t>
  </si>
  <si>
    <t xml:space="preserve">                                                     Empresas de inversión nacional……………………………………………………………...………………..</t>
  </si>
  <si>
    <t xml:space="preserve">                                                  A corto plazo……………………………………………………………………………………………….………………..</t>
  </si>
  <si>
    <t xml:space="preserve">                                                     Empresas de la Zona Libre de Colón………………………………………………………..……………….</t>
  </si>
  <si>
    <t xml:space="preserve">                        3.2.2  Préstamos……………………………………………………………………………………………………………...………………..</t>
  </si>
  <si>
    <t xml:space="preserve">                                  3.2.2.1  Autoridades monetarias……………………………………………………………………………...……………….</t>
  </si>
  <si>
    <t xml:space="preserve">                                                  Otros a largo plazo……………………………………………………………………………………...………………..</t>
  </si>
  <si>
    <t xml:space="preserve">                                                     Giros………………………………………………………………………………………………………….………………..</t>
  </si>
  <si>
    <t xml:space="preserve">                                                        Otros…………………………………………………………………………………………..…………………………..</t>
  </si>
  <si>
    <t xml:space="preserve">                                                           Con organismos internacionales…………………………………………………………………..……..</t>
  </si>
  <si>
    <t xml:space="preserve">                                                           Con bancos del exterior…………………………………………………………………...…………………..</t>
  </si>
  <si>
    <t xml:space="preserve">                                  3.2.2.2  Gobierno general…………………………………………………………………………………...…………………….</t>
  </si>
  <si>
    <t xml:space="preserve">                                                  A largo plazo………………………………………………………………………………………………..………………</t>
  </si>
  <si>
    <t xml:space="preserve">                                                     Giros…………………………………………………………………………………….……………………………………..</t>
  </si>
  <si>
    <t xml:space="preserve">                                                        Otros………………………………………………………………………………………………...……………………..</t>
  </si>
  <si>
    <t xml:space="preserve">                                                           Multilaterales…………………………………………………………………………………………..…………..</t>
  </si>
  <si>
    <t xml:space="preserve">                                                           Bilaterales oficiales………………………………………………………………………………………...……</t>
  </si>
  <si>
    <t xml:space="preserve">                                                           Banca comercial y proveedores diversos……………………………………...……………………..</t>
  </si>
  <si>
    <t xml:space="preserve">                                                     Reembolsos de préstamos recibidos………………………………………………...……………………..</t>
  </si>
  <si>
    <t xml:space="preserve">                                                        Otros……………………………………………………………………………………………………………...………..</t>
  </si>
  <si>
    <t xml:space="preserve">                                                            Multilaterales…………………………………………………………………………………….…………………</t>
  </si>
  <si>
    <t xml:space="preserve">                                                            Bilaterales oficiales……………………………………………………………………………………..………..</t>
  </si>
  <si>
    <t xml:space="preserve">                                                            Banca comercial y proveedores diversos………………………………………………...………….</t>
  </si>
  <si>
    <t xml:space="preserve">                                  3.2.2.3  Bancos………………………………………………………………………………………………………….………………..</t>
  </si>
  <si>
    <t xml:space="preserve">                                                  A largo plazo……………………………………………………………………………………………………….…………</t>
  </si>
  <si>
    <t xml:space="preserve">                                                     Giros………………………………………………………………………………………...………………………………..</t>
  </si>
  <si>
    <t xml:space="preserve">                                                        Otros………………………………………………………………………………………………..……………………..</t>
  </si>
  <si>
    <t xml:space="preserve">                                                            Bancos de licencia general…………………………………………………………….……………………..</t>
  </si>
  <si>
    <t xml:space="preserve">                                                            Bancos de licencia internacional…………………………………………………...……………………</t>
  </si>
  <si>
    <t xml:space="preserve">                                                  A corto plazo………………………………………………………………………………………...………………………</t>
  </si>
  <si>
    <t xml:space="preserve">                                                     Otros…………………………………………………………………………………………………...……………………..</t>
  </si>
  <si>
    <t xml:space="preserve">                                                         Bancos de licencia general……………………………………………………………………………………..</t>
  </si>
  <si>
    <t xml:space="preserve">                                                         Bancos de licencia internacional…………………………………………………….………………………</t>
  </si>
  <si>
    <t xml:space="preserve">                                  3.2.2.4  Otros sectores………………………………………………………………………………………….……………………</t>
  </si>
  <si>
    <t xml:space="preserve">                                                  A largo plazo………………………………………………………………………………………………………………...</t>
  </si>
  <si>
    <t xml:space="preserve">                                                     Giros…………………………………………………………………………………………………………………...……..</t>
  </si>
  <si>
    <t xml:space="preserve">                                                        Otros………………………………………………………………………………………………………………………..</t>
  </si>
  <si>
    <t xml:space="preserve">                                                           Empresas de inversión nacional……………………………………………………………..……………</t>
  </si>
  <si>
    <t xml:space="preserve">                                                           Entidades Descentralizadas………………………………………………………………………..………..</t>
  </si>
  <si>
    <t xml:space="preserve">                                                              Multilaterales…………………………………………………………………………………...………………..</t>
  </si>
  <si>
    <t xml:space="preserve">                                                     Reembolsos………………………………………………………………………………………….</t>
  </si>
  <si>
    <t xml:space="preserve">                                                        Otros…………………………………………………………………………………………………..</t>
  </si>
  <si>
    <t xml:space="preserve">                                                           Empresas de inversión nacional……………………………………………………..</t>
  </si>
  <si>
    <t xml:space="preserve">                                                           Entidades Descentralizadas…………………………………………………………….</t>
  </si>
  <si>
    <t xml:space="preserve">                                                              Multilaterales………………………………………………………………………………..</t>
  </si>
  <si>
    <t xml:space="preserve">                                                              Bilaterales oficiales………………………………………………………………………</t>
  </si>
  <si>
    <t xml:space="preserve">                                                              Banca comercial y proveedores diversos……………………………………..</t>
  </si>
  <si>
    <t xml:space="preserve">                                                  A corto plazo……………………………………………………………………………………………</t>
  </si>
  <si>
    <t xml:space="preserve">                                                     Otros……………………………………………………………………………………………………..</t>
  </si>
  <si>
    <t xml:space="preserve">                                                        Empresas de inversión directa…………………………………………………………..</t>
  </si>
  <si>
    <t xml:space="preserve">                                                        Empresas de inversión de cartera……………………………………………………..</t>
  </si>
  <si>
    <t xml:space="preserve">                                                        Empresas de la Zona Libre de Colón………………………………………………….</t>
  </si>
  <si>
    <t xml:space="preserve">                                                        Empresas de inversión nacional………………………………………………………..</t>
  </si>
  <si>
    <t xml:space="preserve">                       3.2.3  Moneda y depósitos……………………………………………………………………………………………</t>
  </si>
  <si>
    <t xml:space="preserve">                                  3.2.3.1  Autoridades monetarias………………………………………………………………………….</t>
  </si>
  <si>
    <t xml:space="preserve">                                  3.2.3.2  Gobierno general…………………………………………………………………………………….</t>
  </si>
  <si>
    <t xml:space="preserve">                                  3.2.3.3  Bancos……………………………………………………………………………………………………..</t>
  </si>
  <si>
    <t xml:space="preserve">                                                  Bancos de licencia general……………………………………………………………………..</t>
  </si>
  <si>
    <t xml:space="preserve">                                                     A largo plazo………………………………………………………………………………………….</t>
  </si>
  <si>
    <t xml:space="preserve">                                                     A corto plazo…………………………………………………………………………………………</t>
  </si>
  <si>
    <t xml:space="preserve">                                                  Bancos de licencia internacional…………………………………………………………….</t>
  </si>
  <si>
    <t xml:space="preserve">                                  3.2.3.4  Otros sectores………………………………………………………………………………………….</t>
  </si>
  <si>
    <t xml:space="preserve">                       3.2.4  Otros pasivos……………………………………………………………………………………………………….</t>
  </si>
  <si>
    <t xml:space="preserve">                                  3.2.4.1  Autoridades monetarias………………………………………………………………………….</t>
  </si>
  <si>
    <t xml:space="preserve">                                                  A largo plazo……………………………………………………………………………………………</t>
  </si>
  <si>
    <t xml:space="preserve">                                                  A corto plazo…………………………………………………………………………………………..</t>
  </si>
  <si>
    <t xml:space="preserve">                                                          Otros……………………………………………………………………………………………………………..……….</t>
  </si>
  <si>
    <t xml:space="preserve">                                  3.2.4.2  Gobierno general…………………………………………………………………………………...…………………….</t>
  </si>
  <si>
    <t xml:space="preserve">                                                  A largo plazo………………………………………………………………………………………………………….………</t>
  </si>
  <si>
    <t xml:space="preserve">                                                  A corto plazo……………………………………………………………………………………………………...………..</t>
  </si>
  <si>
    <t xml:space="preserve">                                                     Otros………………………………………………………………………………………………….……………………….</t>
  </si>
  <si>
    <t xml:space="preserve">                                  3.2.4.3  Bancos………………………………………………………………………………………………………...…………………</t>
  </si>
  <si>
    <t xml:space="preserve">                                                  A largo plazo……………………………………………………………………………………….…………………………</t>
  </si>
  <si>
    <t xml:space="preserve">                                                  A corto plazo…………………………………………………………………………………………………………………</t>
  </si>
  <si>
    <t xml:space="preserve">                                                          Otros…………………………………………………..………………………………………………………………….</t>
  </si>
  <si>
    <t xml:space="preserve">                                                             Bancos de licencia general - neto………………………………………………………….…………….</t>
  </si>
  <si>
    <t xml:space="preserve">                                                             Bancos de licencia internacional - neto………………………………………………...……………</t>
  </si>
  <si>
    <t xml:space="preserve">                                  3.2.4.4  Otros sectores……………………………………………………………………………………….………………………</t>
  </si>
  <si>
    <t xml:space="preserve">                                                  A largo plazo………………………………………………………………………………………...………………………</t>
  </si>
  <si>
    <t xml:space="preserve">                                                  A corto plazo………………………………………………………………………………………….……………………..</t>
  </si>
  <si>
    <t xml:space="preserve">                                                          Otros…………………………………………………………………………………………...…………………………</t>
  </si>
  <si>
    <t xml:space="preserve">                                                             Primas de seguro de vida……………………………………………...…………………………………….</t>
  </si>
  <si>
    <t xml:space="preserve">                                                             Empresas de inversión directa………………………………………..……………………………………</t>
  </si>
  <si>
    <t xml:space="preserve">                                                             Empresas de inversión de cartera………………………………...…………………………………….</t>
  </si>
  <si>
    <t xml:space="preserve">                                                             Empresas de la Zona Libre de Colón………………………………..…………………………………..</t>
  </si>
  <si>
    <t xml:space="preserve">                                                             Empresas de inversión nacional……………………………………………………………...………….</t>
  </si>
  <si>
    <t xml:space="preserve">            4.  Activos de reserva………………………………………………………………………………………...……………………………………….</t>
  </si>
  <si>
    <t xml:space="preserve">                 4.1  Oro monetario…………………………………………………………………………………………………...…………………………….</t>
  </si>
  <si>
    <t xml:space="preserve">                 4.2  Derechos Especiales de Giro………………………………………………………………………………...…………………………</t>
  </si>
  <si>
    <t xml:space="preserve">                 4.3  Posición de reserva en el Fondo Monetario Internacional……………………………….…………………………….</t>
  </si>
  <si>
    <t xml:space="preserve">                 4.4  Divisas……………………………………………………………………………………………………………….………………………………</t>
  </si>
  <si>
    <t xml:space="preserve">                       4.4.1  Moneda y depósitos…………………………………………………………………………………………………………..………</t>
  </si>
  <si>
    <t xml:space="preserve">                                  4.4.1.1  Autoridades monetarias………………………………………………………………………………..…………….</t>
  </si>
  <si>
    <t xml:space="preserve">                                  4.4.1.2  Bancos……………………………………………………………………………………………………….…………………..</t>
  </si>
  <si>
    <t xml:space="preserve">                       4.4.2  Valores………………………………………………………………………………………………………………..</t>
  </si>
  <si>
    <t xml:space="preserve">                                  4.4.2.1  Participaciones de capital……………………………………………………………………………………...…….</t>
  </si>
  <si>
    <t xml:space="preserve">                                  4.4.2.2  Bonos y pagarés……………………………………………………………………………………………………………</t>
  </si>
  <si>
    <t xml:space="preserve">                                  4.4.2.3  Instrumentos del mercado monetario………………………………………………...………………………</t>
  </si>
  <si>
    <t xml:space="preserve">                                  4.4.2.4  Instrumentos financieros derivados (neto)…………………………..…………………………………….</t>
  </si>
  <si>
    <t xml:space="preserve">                 4.5  Otros activos……………………………………………………………………………………………...…………………………………….</t>
  </si>
  <si>
    <t>III. Errores y omisiones netos………………………………………………………………………………………...……………………………………</t>
  </si>
  <si>
    <t>DE PANAMÁ, SEGÚN PARTIDA: AÑOS 2015-17</t>
  </si>
  <si>
    <t>Intereses cobrados por los bancos de licencia general...….</t>
  </si>
  <si>
    <t xml:space="preserve">                    Remuneración a tripulantes y otro personal panameño…………………………………………………………………………………………………..………..</t>
  </si>
  <si>
    <t>NOTA: Se realizaron mejoras en los renglones de Viajes: Por revisiones de las diferentes fuentes de datos actualizados, además de mejora de</t>
  </si>
  <si>
    <t>Asistencia técnica de la Agencia para el Desarrollo Internacional y organismos internacionales………………..…………..……………………………………………………….</t>
  </si>
  <si>
    <t xml:space="preserve">                                        Con bancos del exterior……………………………………………………………………...………………………………</t>
  </si>
  <si>
    <t>Intereses pagados por los bancos de licencia general...…..</t>
  </si>
  <si>
    <t>Intereses cobrados por los bancos de licencia internacional……………….……..………….…..…………..…..</t>
  </si>
  <si>
    <t>Intereses pagados por los bancos de licencia internacional……………….……..………….…..…………..…..</t>
  </si>
  <si>
    <t>1.2  ** FE - Donaciones procedentes de cuentas subvencionadas por el Fondo Monetario Internacional……………………………………………………………………………</t>
  </si>
  <si>
    <t>Reexportaciones de la Zona Libre de Colón - empresas representadas……………………………………………………..…………</t>
  </si>
  <si>
    <t>Importaciones FOB de la Zona Libre de Colón procedentes de Panamá……………………………………………...………………………..</t>
  </si>
  <si>
    <t>Importaciones de la Zona Libre de Colón - empresas representadas……………………………………………………..…………</t>
  </si>
  <si>
    <r>
      <t xml:space="preserve">      A.  Bienes:</t>
    </r>
    <r>
      <rPr>
        <sz val="10"/>
        <rFont val="Arial"/>
        <family val="2"/>
      </rPr>
      <t xml:space="preserve"> (Continuación)</t>
    </r>
  </si>
  <si>
    <r>
      <t xml:space="preserve">      B.  Servicios:</t>
    </r>
    <r>
      <rPr>
        <sz val="10"/>
        <rFont val="Arial"/>
        <family val="2"/>
      </rPr>
      <t xml:space="preserve"> (Continuación)</t>
    </r>
  </si>
  <si>
    <r>
      <t xml:space="preserve">      C.  Renta:</t>
    </r>
    <r>
      <rPr>
        <sz val="10"/>
        <rFont val="Arial"/>
        <family val="2"/>
      </rPr>
      <t xml:space="preserve"> (Continuación)</t>
    </r>
  </si>
  <si>
    <r>
      <t xml:space="preserve">      A.  Cuenta de capital:</t>
    </r>
    <r>
      <rPr>
        <sz val="10"/>
        <rFont val="Arial"/>
        <family val="2"/>
      </rPr>
      <t xml:space="preserve"> (Continuación)</t>
    </r>
  </si>
  <si>
    <r>
      <t xml:space="preserve">     B.  Cuenta financiera:</t>
    </r>
    <r>
      <rPr>
        <sz val="10"/>
        <rFont val="Arial"/>
        <family val="2"/>
      </rPr>
      <t xml:space="preserve"> (Continuación)</t>
    </r>
  </si>
  <si>
    <t xml:space="preserve">            cobertura, se incluyeron datos de pasajeros en cruceros que no tomaron giras, sin embargo, bajaron a realizar travesías por cuenta pro-</t>
  </si>
  <si>
    <t xml:space="preserve">            pia (visitas a sitios turísticos, centros comerciales y supermercados); Seguros: Aplicación de metodologías finales recomendadas por la</t>
  </si>
  <si>
    <t xml:space="preserve">            asistencia tecnica internacional; Otros servicios empresariales: Ajustes a estimación recomendada utilizando estadísticas espejos y con-</t>
  </si>
  <si>
    <t xml:space="preserve">            siderando el comportamiento más conservador y asociado con la tendencia según datos reportados de las empresas en la Encuesta En-</t>
  </si>
  <si>
    <t xml:space="preserve">            Encuesta Entre Empresas No Financieras, año 2016.</t>
  </si>
  <si>
    <t xml:space="preserve">            tre  Empresas No  Financieras, que realiza el INEC; e Inversión extranjera directa y Otra inversión: Se actualizaron datos  basados en 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</si>
</sst>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6" xfId="0" applyNumberFormat="1" applyFont="1" applyFill="1" applyBorder="1" applyAlignment="1" applyProtection="1">
      <alignment horizontal="right"/>
      <protection locked="0"/>
    </xf>
    <xf numFmtId="164" fontId="2" fillId="2" borderId="6" xfId="0" applyNumberFormat="1" applyFont="1" applyFill="1" applyBorder="1" applyAlignment="1" applyProtection="1"/>
    <xf numFmtId="164" fontId="2" fillId="2" borderId="2" xfId="0" applyNumberFormat="1" applyFont="1" applyFill="1" applyBorder="1" applyAlignment="1">
      <alignment horizontal="left" wrapText="1" indent="19"/>
    </xf>
    <xf numFmtId="164" fontId="2" fillId="2" borderId="6" xfId="0" applyNumberFormat="1" applyFont="1" applyFill="1" applyBorder="1" applyAlignment="1" applyProtection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left" wrapText="1" indent="8"/>
    </xf>
    <xf numFmtId="164" fontId="2" fillId="2" borderId="9" xfId="0" applyNumberFormat="1" applyFont="1" applyFill="1" applyBorder="1"/>
    <xf numFmtId="164" fontId="2" fillId="2" borderId="6" xfId="0" applyNumberFormat="1" applyFont="1" applyFill="1" applyBorder="1"/>
    <xf numFmtId="164" fontId="2" fillId="2" borderId="2" xfId="0" applyNumberFormat="1" applyFont="1" applyFill="1" applyBorder="1" applyAlignment="1">
      <alignment horizontal="left" wrapText="1" indent="10"/>
    </xf>
    <xf numFmtId="164" fontId="2" fillId="2" borderId="6" xfId="0" applyNumberFormat="1" applyFont="1" applyFill="1" applyBorder="1" applyAlignment="1" applyProtection="1">
      <protection locked="0"/>
    </xf>
    <xf numFmtId="164" fontId="2" fillId="2" borderId="2" xfId="0" applyNumberFormat="1" applyFont="1" applyFill="1" applyBorder="1" applyAlignment="1" applyProtection="1">
      <alignment horizontal="left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164" fontId="2" fillId="2" borderId="3" xfId="0" applyNumberFormat="1" applyFont="1" applyFill="1" applyBorder="1"/>
    <xf numFmtId="164" fontId="2" fillId="2" borderId="0" xfId="0" applyNumberFormat="1" applyFont="1" applyFill="1" applyBorder="1"/>
    <xf numFmtId="0" fontId="2" fillId="0" borderId="0" xfId="0" applyFont="1"/>
    <xf numFmtId="164" fontId="2" fillId="0" borderId="2" xfId="0" applyNumberFormat="1" applyFont="1" applyFill="1" applyBorder="1" applyAlignment="1">
      <alignment horizontal="left" wrapText="1" indent="25"/>
    </xf>
    <xf numFmtId="164" fontId="2" fillId="0" borderId="2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12" xfId="0" applyFont="1" applyBorder="1"/>
    <xf numFmtId="0" fontId="2" fillId="0" borderId="4" xfId="0" applyFont="1" applyBorder="1"/>
    <xf numFmtId="164" fontId="1" fillId="2" borderId="9" xfId="0" applyNumberFormat="1" applyFont="1" applyFill="1" applyBorder="1" applyAlignment="1" applyProtection="1">
      <alignment horizontal="right"/>
    </xf>
    <xf numFmtId="164" fontId="1" fillId="2" borderId="6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>
      <alignment horizontal="right"/>
    </xf>
    <xf numFmtId="164" fontId="3" fillId="2" borderId="6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left" wrapText="1" indent="6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6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customHeight="1" x14ac:dyDescent="0.2"/>
  <cols>
    <col min="1" max="1" width="81.42578125" style="21" customWidth="1"/>
    <col min="2" max="4" width="11.7109375" style="21" customWidth="1"/>
    <col min="5" max="16384" width="11.42578125" style="21"/>
  </cols>
  <sheetData>
    <row r="1" spans="1:4" ht="12.75" customHeight="1" x14ac:dyDescent="0.2">
      <c r="A1" s="45" t="s">
        <v>0</v>
      </c>
      <c r="B1" s="45"/>
      <c r="C1" s="45"/>
      <c r="D1" s="45"/>
    </row>
    <row r="2" spans="1:4" ht="12.75" customHeight="1" x14ac:dyDescent="0.2">
      <c r="A2" s="46" t="s">
        <v>505</v>
      </c>
      <c r="B2" s="46"/>
      <c r="C2" s="46"/>
      <c r="D2" s="46"/>
    </row>
    <row r="3" spans="1:4" ht="6" customHeight="1" x14ac:dyDescent="0.2"/>
    <row r="4" spans="1:4" ht="12.75" customHeight="1" x14ac:dyDescent="0.2">
      <c r="A4" s="38" t="s">
        <v>1</v>
      </c>
      <c r="B4" s="41" t="s">
        <v>2</v>
      </c>
      <c r="C4" s="42"/>
      <c r="D4" s="42"/>
    </row>
    <row r="5" spans="1:4" ht="12.75" customHeight="1" x14ac:dyDescent="0.2">
      <c r="A5" s="39"/>
      <c r="B5" s="43" t="s">
        <v>3</v>
      </c>
      <c r="C5" s="44"/>
      <c r="D5" s="44"/>
    </row>
    <row r="6" spans="1:4" ht="12.75" customHeight="1" x14ac:dyDescent="0.2">
      <c r="A6" s="40"/>
      <c r="B6" s="1">
        <v>2015</v>
      </c>
      <c r="C6" s="1" t="s">
        <v>4</v>
      </c>
      <c r="D6" s="2" t="s">
        <v>5</v>
      </c>
    </row>
    <row r="7" spans="1:4" ht="6" customHeight="1" x14ac:dyDescent="0.2">
      <c r="A7" s="24"/>
      <c r="B7" s="25"/>
      <c r="C7" s="25"/>
      <c r="D7" s="26"/>
    </row>
    <row r="8" spans="1:4" ht="14.1" customHeight="1" x14ac:dyDescent="0.2">
      <c r="A8" s="3" t="s">
        <v>12</v>
      </c>
      <c r="B8" s="27">
        <f>SUM(B9:B10)</f>
        <v>-4848.2999999999956</v>
      </c>
      <c r="C8" s="27">
        <f>SUM(C9:C10)</f>
        <v>-4634.0000000000036</v>
      </c>
      <c r="D8" s="28">
        <f>SUM(D9:D10)</f>
        <v>-4940.6000000000022</v>
      </c>
    </row>
    <row r="9" spans="1:4" ht="12.95" customHeight="1" x14ac:dyDescent="0.2">
      <c r="A9" s="4" t="s">
        <v>6</v>
      </c>
      <c r="B9" s="6">
        <f t="shared" ref="B9:D10" si="0">SUM(B12+B403)</f>
        <v>28381.4</v>
      </c>
      <c r="C9" s="6">
        <f t="shared" si="0"/>
        <v>27666.6</v>
      </c>
      <c r="D9" s="10">
        <f t="shared" si="0"/>
        <v>29863.899999999998</v>
      </c>
    </row>
    <row r="10" spans="1:4" ht="12.95" customHeight="1" x14ac:dyDescent="0.2">
      <c r="A10" s="4" t="s">
        <v>7</v>
      </c>
      <c r="B10" s="6">
        <f t="shared" si="0"/>
        <v>-33229.699999999997</v>
      </c>
      <c r="C10" s="6">
        <f t="shared" si="0"/>
        <v>-32300.600000000002</v>
      </c>
      <c r="D10" s="10">
        <f t="shared" si="0"/>
        <v>-34804.5</v>
      </c>
    </row>
    <row r="11" spans="1:4" ht="12.95" customHeight="1" x14ac:dyDescent="0.2">
      <c r="A11" s="5" t="s">
        <v>13</v>
      </c>
      <c r="B11" s="29">
        <f>SUM(B12:B13)</f>
        <v>-4742.2999999999956</v>
      </c>
      <c r="C11" s="29">
        <f>SUM(C12:C13)</f>
        <v>-4514.8000000000029</v>
      </c>
      <c r="D11" s="30">
        <f>SUM(D12:D13)</f>
        <v>-4815.8000000000029</v>
      </c>
    </row>
    <row r="12" spans="1:4" ht="12.95" customHeight="1" x14ac:dyDescent="0.2">
      <c r="A12" s="4" t="s">
        <v>6</v>
      </c>
      <c r="B12" s="6">
        <f t="shared" ref="B12:D13" si="1">SUM(B15+B263)</f>
        <v>27460</v>
      </c>
      <c r="C12" s="6">
        <f t="shared" si="1"/>
        <v>26776</v>
      </c>
      <c r="D12" s="10">
        <f t="shared" si="1"/>
        <v>28961.1</v>
      </c>
    </row>
    <row r="13" spans="1:4" ht="12.95" customHeight="1" x14ac:dyDescent="0.2">
      <c r="A13" s="4" t="s">
        <v>7</v>
      </c>
      <c r="B13" s="6">
        <f t="shared" si="1"/>
        <v>-32202.299999999996</v>
      </c>
      <c r="C13" s="6">
        <f t="shared" si="1"/>
        <v>-31290.800000000003</v>
      </c>
      <c r="D13" s="10">
        <f t="shared" si="1"/>
        <v>-33776.9</v>
      </c>
    </row>
    <row r="14" spans="1:4" ht="12.95" customHeight="1" x14ac:dyDescent="0.2">
      <c r="A14" s="5" t="s">
        <v>14</v>
      </c>
      <c r="B14" s="29">
        <f>SUM(B15:B16)</f>
        <v>-1928.8999999999978</v>
      </c>
      <c r="C14" s="29">
        <f t="shared" ref="C14:D14" si="2">SUM(C15:C16)</f>
        <v>-955.50000000000364</v>
      </c>
      <c r="D14" s="30">
        <f t="shared" si="2"/>
        <v>-484.70000000000073</v>
      </c>
    </row>
    <row r="15" spans="1:4" ht="12.95" customHeight="1" x14ac:dyDescent="0.2">
      <c r="A15" s="4" t="s">
        <v>6</v>
      </c>
      <c r="B15" s="6">
        <f t="shared" ref="B15:D16" si="3">SUM(B18+B77)</f>
        <v>25379</v>
      </c>
      <c r="C15" s="6">
        <f t="shared" si="3"/>
        <v>24510.6</v>
      </c>
      <c r="D15" s="10">
        <f t="shared" si="3"/>
        <v>26475.8</v>
      </c>
    </row>
    <row r="16" spans="1:4" ht="12.95" customHeight="1" x14ac:dyDescent="0.2">
      <c r="A16" s="4" t="s">
        <v>7</v>
      </c>
      <c r="B16" s="6">
        <f t="shared" si="3"/>
        <v>-27307.899999999998</v>
      </c>
      <c r="C16" s="6">
        <f t="shared" si="3"/>
        <v>-25466.100000000002</v>
      </c>
      <c r="D16" s="10">
        <f t="shared" si="3"/>
        <v>-26960.5</v>
      </c>
    </row>
    <row r="17" spans="1:4" ht="12.95" customHeight="1" x14ac:dyDescent="0.2">
      <c r="A17" s="3" t="s">
        <v>15</v>
      </c>
      <c r="B17" s="27">
        <f>SUM(B18:B19)</f>
        <v>-9786.399999999996</v>
      </c>
      <c r="C17" s="27">
        <f t="shared" ref="C17:D17" si="4">SUM(C18:C19)</f>
        <v>-9012.4000000000015</v>
      </c>
      <c r="D17" s="28">
        <f t="shared" si="4"/>
        <v>-9823.5999999999967</v>
      </c>
    </row>
    <row r="18" spans="1:4" ht="12.95" customHeight="1" x14ac:dyDescent="0.2">
      <c r="A18" s="4" t="s">
        <v>6</v>
      </c>
      <c r="B18" s="6">
        <f>SUM(B21+B57+B60+B63+B74)</f>
        <v>12764.000000000002</v>
      </c>
      <c r="C18" s="6">
        <f>SUM(C21+C57+C60+C63+C74)</f>
        <v>11687</v>
      </c>
      <c r="D18" s="10">
        <f>SUM(D21+D57+D60+D63+D74)</f>
        <v>12474.300000000001</v>
      </c>
    </row>
    <row r="19" spans="1:4" ht="12.95" customHeight="1" x14ac:dyDescent="0.2">
      <c r="A19" s="4" t="s">
        <v>7</v>
      </c>
      <c r="B19" s="6">
        <f>SUM(B39+B58+B61+B70+B75)</f>
        <v>-22550.399999999998</v>
      </c>
      <c r="C19" s="6">
        <f>SUM(C39+C58+C61+C70+C75)</f>
        <v>-20699.400000000001</v>
      </c>
      <c r="D19" s="10">
        <f>SUM(D39+D58+D61+D70+D75)</f>
        <v>-22297.899999999998</v>
      </c>
    </row>
    <row r="20" spans="1:4" ht="12.95" customHeight="1" x14ac:dyDescent="0.2">
      <c r="A20" s="5" t="s">
        <v>16</v>
      </c>
      <c r="B20" s="29">
        <f>SUM(B21+B39)</f>
        <v>-9528</v>
      </c>
      <c r="C20" s="29">
        <f>SUM(C21+C39)</f>
        <v>-8598.3000000000029</v>
      </c>
      <c r="D20" s="30">
        <f>SUM(D21+D39)</f>
        <v>-9400.5</v>
      </c>
    </row>
    <row r="21" spans="1:4" ht="12.95" customHeight="1" x14ac:dyDescent="0.2">
      <c r="A21" s="5" t="s">
        <v>17</v>
      </c>
      <c r="B21" s="29">
        <f>SUM(B22+B27)</f>
        <v>11343.2</v>
      </c>
      <c r="C21" s="29">
        <f>SUM(C22+C27)</f>
        <v>10462.5</v>
      </c>
      <c r="D21" s="30">
        <f>SUM(D22+D27)</f>
        <v>10541.5</v>
      </c>
    </row>
    <row r="22" spans="1:4" ht="12.95" customHeight="1" x14ac:dyDescent="0.2">
      <c r="A22" s="5" t="s">
        <v>18</v>
      </c>
      <c r="B22" s="6">
        <f>SUM(B23:B26)</f>
        <v>12584.7</v>
      </c>
      <c r="C22" s="6">
        <f>SUM(C23:C26)</f>
        <v>11654.6</v>
      </c>
      <c r="D22" s="10">
        <f>SUM(D23:D26)</f>
        <v>11690.6</v>
      </c>
    </row>
    <row r="23" spans="1:4" ht="12.75" customHeight="1" x14ac:dyDescent="0.2">
      <c r="A23" s="5" t="s">
        <v>19</v>
      </c>
      <c r="B23" s="6">
        <v>695.1</v>
      </c>
      <c r="C23" s="6">
        <v>634.79999999999995</v>
      </c>
      <c r="D23" s="7">
        <v>660</v>
      </c>
    </row>
    <row r="24" spans="1:4" ht="12.75" customHeight="1" x14ac:dyDescent="0.2">
      <c r="A24" s="5" t="s">
        <v>20</v>
      </c>
      <c r="B24" s="6">
        <v>217.8</v>
      </c>
      <c r="C24" s="6">
        <v>138.9</v>
      </c>
      <c r="D24" s="7">
        <v>168.2</v>
      </c>
    </row>
    <row r="25" spans="1:4" ht="12.75" customHeight="1" x14ac:dyDescent="0.2">
      <c r="A25" s="5" t="s">
        <v>21</v>
      </c>
      <c r="B25" s="6">
        <v>11347.900000000001</v>
      </c>
      <c r="C25" s="6">
        <v>10402.9</v>
      </c>
      <c r="D25" s="7">
        <v>10432.799999999999</v>
      </c>
    </row>
    <row r="26" spans="1:4" ht="12.75" customHeight="1" x14ac:dyDescent="0.2">
      <c r="A26" s="5" t="s">
        <v>22</v>
      </c>
      <c r="B26" s="6">
        <v>323.90000000000003</v>
      </c>
      <c r="C26" s="6">
        <v>478</v>
      </c>
      <c r="D26" s="7">
        <v>429.6</v>
      </c>
    </row>
    <row r="27" spans="1:4" ht="12.95" customHeight="1" x14ac:dyDescent="0.2">
      <c r="A27" s="5" t="s">
        <v>23</v>
      </c>
      <c r="B27" s="6">
        <f>SUM(B28+B38)</f>
        <v>-1241.5</v>
      </c>
      <c r="C27" s="6">
        <f>SUM(C28+C38)</f>
        <v>-1192.0999999999999</v>
      </c>
      <c r="D27" s="10">
        <f>SUM(D28+D38)</f>
        <v>-1149.0999999999999</v>
      </c>
    </row>
    <row r="28" spans="1:4" ht="12.95" customHeight="1" x14ac:dyDescent="0.2">
      <c r="A28" s="5" t="s">
        <v>24</v>
      </c>
      <c r="B28" s="6">
        <f>SUM(B29+B30+B31+B32+B33+B34+B35+B36+B37:B37)</f>
        <v>-1241.5</v>
      </c>
      <c r="C28" s="6">
        <f t="shared" ref="C28:D28" si="5">SUM(C29+C30+C31+C32+C33+C34+C35+C36+C37:C37)</f>
        <v>-1192.0999999999999</v>
      </c>
      <c r="D28" s="10">
        <f t="shared" si="5"/>
        <v>-1149.0999999999999</v>
      </c>
    </row>
    <row r="29" spans="1:4" ht="12.75" customHeight="1" x14ac:dyDescent="0.2">
      <c r="A29" s="5" t="s">
        <v>25</v>
      </c>
      <c r="B29" s="6">
        <v>0.8</v>
      </c>
      <c r="C29" s="6">
        <v>0.8</v>
      </c>
      <c r="D29" s="7">
        <v>0.8</v>
      </c>
    </row>
    <row r="30" spans="1:4" ht="12.75" customHeight="1" x14ac:dyDescent="0.2">
      <c r="A30" s="5" t="s">
        <v>26</v>
      </c>
      <c r="B30" s="6">
        <v>6.7</v>
      </c>
      <c r="C30" s="6">
        <v>7.3000000000000007</v>
      </c>
      <c r="D30" s="14">
        <v>5.9</v>
      </c>
    </row>
    <row r="31" spans="1:4" ht="12.75" customHeight="1" x14ac:dyDescent="0.2">
      <c r="A31" s="5" t="s">
        <v>27</v>
      </c>
      <c r="B31" s="6">
        <v>-26.5</v>
      </c>
      <c r="C31" s="6">
        <v>-21.9</v>
      </c>
      <c r="D31" s="14">
        <v>-23.200000000000003</v>
      </c>
    </row>
    <row r="32" spans="1:4" ht="12.75" customHeight="1" x14ac:dyDescent="0.2">
      <c r="A32" s="5" t="s">
        <v>28</v>
      </c>
      <c r="B32" s="6">
        <v>-8.6</v>
      </c>
      <c r="C32" s="6">
        <v>-37</v>
      </c>
      <c r="D32" s="8">
        <v>-9.6</v>
      </c>
    </row>
    <row r="33" spans="1:4" ht="12.75" customHeight="1" x14ac:dyDescent="0.2">
      <c r="A33" s="5" t="s">
        <v>29</v>
      </c>
      <c r="B33" s="6">
        <v>-27.799999999999997</v>
      </c>
      <c r="C33" s="6">
        <v>-41</v>
      </c>
      <c r="D33" s="8">
        <v>-53.9</v>
      </c>
    </row>
    <row r="34" spans="1:4" ht="12.75" customHeight="1" x14ac:dyDescent="0.2">
      <c r="A34" s="5" t="s">
        <v>30</v>
      </c>
      <c r="B34" s="6">
        <v>-1060.2</v>
      </c>
      <c r="C34" s="6">
        <v>-958.19999999999993</v>
      </c>
      <c r="D34" s="7">
        <v>-933.3</v>
      </c>
    </row>
    <row r="35" spans="1:4" ht="12.75" customHeight="1" x14ac:dyDescent="0.2">
      <c r="A35" s="5" t="s">
        <v>31</v>
      </c>
      <c r="B35" s="6">
        <v>-5.5</v>
      </c>
      <c r="C35" s="6">
        <v>-7</v>
      </c>
      <c r="D35" s="7">
        <v>-6.4</v>
      </c>
    </row>
    <row r="36" spans="1:4" ht="12.75" customHeight="1" x14ac:dyDescent="0.2">
      <c r="A36" s="5" t="s">
        <v>32</v>
      </c>
      <c r="B36" s="6">
        <v>-117.80000000000001</v>
      </c>
      <c r="C36" s="6">
        <v>-133.5</v>
      </c>
      <c r="D36" s="7">
        <v>-128.4</v>
      </c>
    </row>
    <row r="37" spans="1:4" ht="26.1" customHeight="1" x14ac:dyDescent="0.2">
      <c r="A37" s="9" t="s">
        <v>515</v>
      </c>
      <c r="B37" s="6">
        <v>-2.6</v>
      </c>
      <c r="C37" s="6">
        <v>-1.6</v>
      </c>
      <c r="D37" s="7">
        <v>-1</v>
      </c>
    </row>
    <row r="38" spans="1:4" ht="12.95" customHeight="1" x14ac:dyDescent="0.2">
      <c r="A38" s="5" t="s">
        <v>33</v>
      </c>
      <c r="B38" s="6">
        <v>0</v>
      </c>
      <c r="C38" s="6">
        <v>0</v>
      </c>
      <c r="D38" s="7">
        <v>0</v>
      </c>
    </row>
    <row r="39" spans="1:4" ht="12.95" customHeight="1" x14ac:dyDescent="0.2">
      <c r="A39" s="5" t="s">
        <v>34</v>
      </c>
      <c r="B39" s="29">
        <f>SUM(B40+B44)</f>
        <v>-20871.2</v>
      </c>
      <c r="C39" s="29">
        <f>SUM(C40+C44)</f>
        <v>-19060.800000000003</v>
      </c>
      <c r="D39" s="30">
        <f>SUM(D40+D44)</f>
        <v>-19942</v>
      </c>
    </row>
    <row r="40" spans="1:4" ht="12.95" customHeight="1" x14ac:dyDescent="0.2">
      <c r="A40" s="5" t="s">
        <v>35</v>
      </c>
      <c r="B40" s="6">
        <f>SUM(B41:B43)</f>
        <v>-21942.7</v>
      </c>
      <c r="C40" s="6">
        <f>SUM(C41:C43)</f>
        <v>-20560.400000000001</v>
      </c>
      <c r="D40" s="10">
        <f>SUM(D41:D43)</f>
        <v>-21428.1</v>
      </c>
    </row>
    <row r="41" spans="1:4" ht="12.75" customHeight="1" x14ac:dyDescent="0.2">
      <c r="A41" s="5" t="s">
        <v>36</v>
      </c>
      <c r="B41" s="6">
        <v>-11076.8</v>
      </c>
      <c r="C41" s="6">
        <v>-10716.1</v>
      </c>
      <c r="D41" s="7">
        <v>-11645.099999999999</v>
      </c>
    </row>
    <row r="42" spans="1:4" ht="12.75" customHeight="1" x14ac:dyDescent="0.2">
      <c r="A42" s="5" t="s">
        <v>37</v>
      </c>
      <c r="B42" s="6">
        <v>-10374.5</v>
      </c>
      <c r="C42" s="6">
        <v>-9237.7000000000007</v>
      </c>
      <c r="D42" s="7">
        <v>-9214.5</v>
      </c>
    </row>
    <row r="43" spans="1:4" ht="12.75" customHeight="1" x14ac:dyDescent="0.2">
      <c r="A43" s="5" t="s">
        <v>38</v>
      </c>
      <c r="B43" s="6">
        <v>-491.40000000000003</v>
      </c>
      <c r="C43" s="6">
        <v>-606.6</v>
      </c>
      <c r="D43" s="7">
        <v>-568.5</v>
      </c>
    </row>
    <row r="44" spans="1:4" ht="12.95" customHeight="1" x14ac:dyDescent="0.2">
      <c r="A44" s="5" t="s">
        <v>39</v>
      </c>
      <c r="B44" s="6">
        <f>SUM(B45+B53)</f>
        <v>1071.5000000000002</v>
      </c>
      <c r="C44" s="6">
        <f>SUM(C45+C53)</f>
        <v>1499.6</v>
      </c>
      <c r="D44" s="10">
        <f>SUM(D45+D53)</f>
        <v>1486.1</v>
      </c>
    </row>
    <row r="45" spans="1:4" ht="12.95" customHeight="1" x14ac:dyDescent="0.2">
      <c r="A45" s="5" t="s">
        <v>40</v>
      </c>
      <c r="B45" s="6">
        <f>SUM(B46:B52)</f>
        <v>766.00000000000023</v>
      </c>
      <c r="C45" s="6">
        <f>SUM(C46:C52)</f>
        <v>1233.1999999999998</v>
      </c>
      <c r="D45" s="10">
        <f>SUM(D46:D52)</f>
        <v>1246.8</v>
      </c>
    </row>
    <row r="46" spans="1:4" ht="12.75" customHeight="1" x14ac:dyDescent="0.2">
      <c r="A46" s="5" t="s">
        <v>41</v>
      </c>
      <c r="B46" s="6">
        <v>-612.4</v>
      </c>
      <c r="C46" s="6">
        <v>-95.1</v>
      </c>
      <c r="D46" s="14">
        <v>-205.3</v>
      </c>
    </row>
    <row r="47" spans="1:4" ht="12.75" customHeight="1" x14ac:dyDescent="0.2">
      <c r="A47" s="5" t="s">
        <v>42</v>
      </c>
      <c r="B47" s="6">
        <v>0</v>
      </c>
      <c r="C47" s="6">
        <v>-0.5</v>
      </c>
      <c r="D47" s="8">
        <v>0</v>
      </c>
    </row>
    <row r="48" spans="1:4" ht="12.75" customHeight="1" x14ac:dyDescent="0.2">
      <c r="A48" s="5" t="s">
        <v>43</v>
      </c>
      <c r="B48" s="6">
        <v>1060.2</v>
      </c>
      <c r="C48" s="6">
        <v>958.19999999999993</v>
      </c>
      <c r="D48" s="7">
        <v>933.3</v>
      </c>
    </row>
    <row r="49" spans="1:4" ht="26.1" customHeight="1" x14ac:dyDescent="0.2">
      <c r="A49" s="9" t="s">
        <v>516</v>
      </c>
      <c r="B49" s="6">
        <v>54.3</v>
      </c>
      <c r="C49" s="6">
        <v>62.9</v>
      </c>
      <c r="D49" s="7">
        <v>77.099999999999994</v>
      </c>
    </row>
    <row r="50" spans="1:4" ht="12.75" customHeight="1" x14ac:dyDescent="0.2">
      <c r="A50" s="5" t="s">
        <v>44</v>
      </c>
      <c r="B50" s="6">
        <v>247.5</v>
      </c>
      <c r="C50" s="6">
        <v>271.3</v>
      </c>
      <c r="D50" s="7">
        <v>399.9</v>
      </c>
    </row>
    <row r="51" spans="1:4" ht="26.1" customHeight="1" x14ac:dyDescent="0.2">
      <c r="A51" s="9" t="s">
        <v>517</v>
      </c>
      <c r="B51" s="6">
        <v>2.2000000000000002</v>
      </c>
      <c r="C51" s="6">
        <v>2.8000000000000003</v>
      </c>
      <c r="D51" s="10">
        <v>0.8</v>
      </c>
    </row>
    <row r="52" spans="1:4" ht="12.75" customHeight="1" x14ac:dyDescent="0.2">
      <c r="A52" s="5" t="s">
        <v>45</v>
      </c>
      <c r="B52" s="6">
        <v>14.2</v>
      </c>
      <c r="C52" s="6">
        <v>33.6</v>
      </c>
      <c r="D52" s="10">
        <v>41</v>
      </c>
    </row>
    <row r="53" spans="1:4" ht="12.95" customHeight="1" x14ac:dyDescent="0.2">
      <c r="A53" s="5" t="s">
        <v>46</v>
      </c>
      <c r="B53" s="6">
        <f>SUM(B54:B55)</f>
        <v>305.5</v>
      </c>
      <c r="C53" s="6">
        <f>SUM(C54:C55)</f>
        <v>266.39999999999998</v>
      </c>
      <c r="D53" s="10">
        <f>SUM(D54:D55)</f>
        <v>239.29999999999998</v>
      </c>
    </row>
    <row r="54" spans="1:4" ht="12.75" customHeight="1" x14ac:dyDescent="0.2">
      <c r="A54" s="5" t="s">
        <v>47</v>
      </c>
      <c r="B54" s="6">
        <v>294.10000000000002</v>
      </c>
      <c r="C54" s="6">
        <v>256.59999999999997</v>
      </c>
      <c r="D54" s="14">
        <v>225.2</v>
      </c>
    </row>
    <row r="55" spans="1:4" ht="12.75" customHeight="1" x14ac:dyDescent="0.2">
      <c r="A55" s="5" t="s">
        <v>48</v>
      </c>
      <c r="B55" s="6">
        <v>11.4</v>
      </c>
      <c r="C55" s="6">
        <v>9.8000000000000007</v>
      </c>
      <c r="D55" s="8">
        <v>14.100000000000001</v>
      </c>
    </row>
    <row r="56" spans="1:4" ht="12.95" customHeight="1" x14ac:dyDescent="0.2">
      <c r="A56" s="5" t="s">
        <v>49</v>
      </c>
      <c r="B56" s="29">
        <f>SUM(B57:B58)</f>
        <v>0</v>
      </c>
      <c r="C56" s="29">
        <f>SUM(C57:C58)</f>
        <v>0</v>
      </c>
      <c r="D56" s="30">
        <f>SUM(D57:D58)</f>
        <v>0</v>
      </c>
    </row>
    <row r="57" spans="1:4" ht="12.75" customHeight="1" x14ac:dyDescent="0.2">
      <c r="A57" s="4" t="s">
        <v>6</v>
      </c>
      <c r="B57" s="6">
        <v>0</v>
      </c>
      <c r="C57" s="6">
        <v>0</v>
      </c>
      <c r="D57" s="8">
        <v>0</v>
      </c>
    </row>
    <row r="58" spans="1:4" ht="12.75" customHeight="1" x14ac:dyDescent="0.2">
      <c r="A58" s="4" t="s">
        <v>7</v>
      </c>
      <c r="B58" s="6">
        <v>0</v>
      </c>
      <c r="C58" s="6">
        <v>0</v>
      </c>
      <c r="D58" s="8">
        <v>0</v>
      </c>
    </row>
    <row r="59" spans="1:4" ht="12.95" customHeight="1" x14ac:dyDescent="0.2">
      <c r="A59" s="5" t="s">
        <v>50</v>
      </c>
      <c r="B59" s="29">
        <f>SUM(B60:B61)</f>
        <v>8.1</v>
      </c>
      <c r="C59" s="29">
        <f>SUM(C60:C61)</f>
        <v>9.1999999999999993</v>
      </c>
      <c r="D59" s="30">
        <f>SUM(D60:D61)</f>
        <v>10.999999999999996</v>
      </c>
    </row>
    <row r="60" spans="1:4" ht="12.75" customHeight="1" x14ac:dyDescent="0.2">
      <c r="A60" s="4" t="s">
        <v>6</v>
      </c>
      <c r="B60" s="6">
        <v>16.7</v>
      </c>
      <c r="C60" s="6">
        <v>15</v>
      </c>
      <c r="D60" s="7">
        <v>16.099999999999998</v>
      </c>
    </row>
    <row r="61" spans="1:4" ht="12.75" customHeight="1" x14ac:dyDescent="0.2">
      <c r="A61" s="4" t="s">
        <v>7</v>
      </c>
      <c r="B61" s="6">
        <v>-8.6</v>
      </c>
      <c r="C61" s="6">
        <v>-5.8000000000000007</v>
      </c>
      <c r="D61" s="7">
        <v>-5.1000000000000005</v>
      </c>
    </row>
    <row r="62" spans="1:4" ht="12.95" customHeight="1" x14ac:dyDescent="0.2">
      <c r="A62" s="5" t="s">
        <v>51</v>
      </c>
      <c r="B62" s="29">
        <f>SUM(B63+B70)</f>
        <v>-266.5</v>
      </c>
      <c r="C62" s="29">
        <f>SUM(C63+C70)</f>
        <v>-423.29999999999973</v>
      </c>
      <c r="D62" s="30">
        <f>SUM(D63+D70)</f>
        <v>-434.10000000000014</v>
      </c>
    </row>
    <row r="63" spans="1:4" ht="12.75" customHeight="1" x14ac:dyDescent="0.2">
      <c r="A63" s="4" t="s">
        <v>6</v>
      </c>
      <c r="B63" s="6">
        <f>SUM(B64+B69)</f>
        <v>1404.1</v>
      </c>
      <c r="C63" s="6">
        <f>SUM(C64+C69)</f>
        <v>1209.5000000000002</v>
      </c>
      <c r="D63" s="10">
        <f>SUM(D64+D69)</f>
        <v>1916.7</v>
      </c>
    </row>
    <row r="64" spans="1:4" ht="12.95" customHeight="1" x14ac:dyDescent="0.2">
      <c r="A64" s="5" t="s">
        <v>52</v>
      </c>
      <c r="B64" s="6">
        <f>SUM(B65+B66+B68)</f>
        <v>1388.5</v>
      </c>
      <c r="C64" s="6">
        <f t="shared" ref="C64:D64" si="6">SUM(C65+C66+C68)</f>
        <v>1195.3000000000002</v>
      </c>
      <c r="D64" s="10">
        <f t="shared" si="6"/>
        <v>1901.1000000000001</v>
      </c>
    </row>
    <row r="65" spans="1:4" ht="12.75" customHeight="1" x14ac:dyDescent="0.2">
      <c r="A65" s="5" t="s">
        <v>53</v>
      </c>
      <c r="B65" s="6">
        <v>1320.9</v>
      </c>
      <c r="C65" s="6">
        <v>1126.9000000000001</v>
      </c>
      <c r="D65" s="8">
        <v>1832.2</v>
      </c>
    </row>
    <row r="66" spans="1:4" ht="12.75" customHeight="1" x14ac:dyDescent="0.2">
      <c r="A66" s="5" t="s">
        <v>54</v>
      </c>
      <c r="B66" s="6">
        <v>67.599999999999994</v>
      </c>
      <c r="C66" s="6">
        <v>68.400000000000006</v>
      </c>
      <c r="D66" s="8">
        <v>68.900000000000006</v>
      </c>
    </row>
    <row r="67" spans="1:4" ht="12.95" customHeight="1" x14ac:dyDescent="0.2">
      <c r="A67" s="3" t="s">
        <v>518</v>
      </c>
      <c r="B67" s="27"/>
      <c r="C67" s="27"/>
      <c r="D67" s="28"/>
    </row>
    <row r="68" spans="1:4" ht="12.75" customHeight="1" x14ac:dyDescent="0.2">
      <c r="A68" s="5" t="s">
        <v>55</v>
      </c>
      <c r="B68" s="6">
        <v>0</v>
      </c>
      <c r="C68" s="6">
        <v>0</v>
      </c>
      <c r="D68" s="7">
        <v>0</v>
      </c>
    </row>
    <row r="69" spans="1:4" ht="12.75" customHeight="1" x14ac:dyDescent="0.2">
      <c r="A69" s="5" t="s">
        <v>56</v>
      </c>
      <c r="B69" s="6">
        <v>15.6</v>
      </c>
      <c r="C69" s="6">
        <v>14.200000000000001</v>
      </c>
      <c r="D69" s="7">
        <v>15.6</v>
      </c>
    </row>
    <row r="70" spans="1:4" ht="12.75" customHeight="1" x14ac:dyDescent="0.2">
      <c r="A70" s="4" t="s">
        <v>7</v>
      </c>
      <c r="B70" s="6">
        <f>SUM(B71:B72)</f>
        <v>-1670.6</v>
      </c>
      <c r="C70" s="6">
        <f>SUM(C71:C72)</f>
        <v>-1632.8</v>
      </c>
      <c r="D70" s="10">
        <f>SUM(D71:D72)</f>
        <v>-2350.8000000000002</v>
      </c>
    </row>
    <row r="71" spans="1:4" ht="12.75" customHeight="1" x14ac:dyDescent="0.2">
      <c r="A71" s="5" t="s">
        <v>57</v>
      </c>
      <c r="B71" s="6">
        <v>-1637.3999999999999</v>
      </c>
      <c r="C71" s="6">
        <v>-1593</v>
      </c>
      <c r="D71" s="7">
        <v>-2293.5</v>
      </c>
    </row>
    <row r="72" spans="1:4" ht="12.75" customHeight="1" x14ac:dyDescent="0.2">
      <c r="A72" s="5" t="s">
        <v>58</v>
      </c>
      <c r="B72" s="6">
        <v>-33.200000000000003</v>
      </c>
      <c r="C72" s="6">
        <v>-39.799999999999997</v>
      </c>
      <c r="D72" s="14">
        <v>-57.3</v>
      </c>
    </row>
    <row r="73" spans="1:4" ht="12.95" customHeight="1" x14ac:dyDescent="0.2">
      <c r="A73" s="5" t="s">
        <v>59</v>
      </c>
      <c r="B73" s="29">
        <f>SUM(B74:B75)</f>
        <v>0</v>
      </c>
      <c r="C73" s="29">
        <f>SUM(C74:C75)</f>
        <v>0</v>
      </c>
      <c r="D73" s="30">
        <f>SUM(D74:D75)</f>
        <v>0</v>
      </c>
    </row>
    <row r="74" spans="1:4" ht="12.75" customHeight="1" x14ac:dyDescent="0.2">
      <c r="A74" s="4" t="s">
        <v>6</v>
      </c>
      <c r="B74" s="6">
        <v>0</v>
      </c>
      <c r="C74" s="6">
        <v>0</v>
      </c>
      <c r="D74" s="14">
        <v>0</v>
      </c>
    </row>
    <row r="75" spans="1:4" ht="12.75" customHeight="1" x14ac:dyDescent="0.2">
      <c r="A75" s="4" t="s">
        <v>7</v>
      </c>
      <c r="B75" s="6">
        <v>0</v>
      </c>
      <c r="C75" s="6">
        <v>0</v>
      </c>
      <c r="D75" s="14">
        <v>0</v>
      </c>
    </row>
    <row r="76" spans="1:4" ht="14.1" customHeight="1" x14ac:dyDescent="0.2">
      <c r="A76" s="3" t="s">
        <v>60</v>
      </c>
      <c r="B76" s="27">
        <f>SUM(B77:B78)</f>
        <v>7857.5</v>
      </c>
      <c r="C76" s="27">
        <f t="shared" ref="C76:D76" si="7">SUM(C77:C78)</f>
        <v>8056.8999999999987</v>
      </c>
      <c r="D76" s="28">
        <f t="shared" si="7"/>
        <v>9338.8999999999978</v>
      </c>
    </row>
    <row r="77" spans="1:4" ht="12.95" customHeight="1" x14ac:dyDescent="0.2">
      <c r="A77" s="4" t="s">
        <v>6</v>
      </c>
      <c r="B77" s="6">
        <f>SUM(B80+B131+B152+B159+B162+B174+B190+B194+B199+B245+B255)</f>
        <v>12615</v>
      </c>
      <c r="C77" s="6">
        <f>SUM(C80+C131+C152+C159+C162+C174+C190+C194+C199+C245+C255)</f>
        <v>12823.599999999999</v>
      </c>
      <c r="D77" s="10">
        <f>SUM(D80+D131+D152+D159+D162+D174+D190+D194+D199+D245+D255)</f>
        <v>14001.499999999998</v>
      </c>
    </row>
    <row r="78" spans="1:4" ht="12.95" customHeight="1" x14ac:dyDescent="0.2">
      <c r="A78" s="4" t="s">
        <v>7</v>
      </c>
      <c r="B78" s="6">
        <f>SUM(B81+B132+B155+B160+B167+B179+B192+B195+B200+B246+B258)</f>
        <v>-4757.5</v>
      </c>
      <c r="C78" s="6">
        <f>SUM(C81+C132+C155+C160+C167+C179+C192+C195+C200+C246+C258)</f>
        <v>-4766.7</v>
      </c>
      <c r="D78" s="10">
        <f>SUM(D81+D132+D155+D160+D167+D179+D192+D195+D200+D246+D258)</f>
        <v>-4662.6000000000004</v>
      </c>
    </row>
    <row r="79" spans="1:4" ht="12.95" customHeight="1" x14ac:dyDescent="0.2">
      <c r="A79" s="5" t="s">
        <v>61</v>
      </c>
      <c r="B79" s="29">
        <f>SUM(B80:B81)</f>
        <v>3398.1000000000004</v>
      </c>
      <c r="C79" s="29">
        <f>SUM(C80:C81)</f>
        <v>3649.2</v>
      </c>
      <c r="D79" s="30">
        <f>SUM(D80:D81)</f>
        <v>4373.8999999999987</v>
      </c>
    </row>
    <row r="80" spans="1:4" ht="12.75" customHeight="1" x14ac:dyDescent="0.2">
      <c r="A80" s="4" t="s">
        <v>6</v>
      </c>
      <c r="B80" s="6">
        <f t="shared" ref="B80:D81" si="8">SUM(B83+B86+B89)</f>
        <v>5356.1</v>
      </c>
      <c r="C80" s="6">
        <f t="shared" si="8"/>
        <v>5515.9</v>
      </c>
      <c r="D80" s="10">
        <f t="shared" si="8"/>
        <v>6369.6999999999989</v>
      </c>
    </row>
    <row r="81" spans="1:4" ht="12.75" customHeight="1" x14ac:dyDescent="0.2">
      <c r="A81" s="4" t="s">
        <v>7</v>
      </c>
      <c r="B81" s="6">
        <f t="shared" si="8"/>
        <v>-1958.0000000000002</v>
      </c>
      <c r="C81" s="6">
        <f t="shared" si="8"/>
        <v>-1866.6999999999998</v>
      </c>
      <c r="D81" s="10">
        <f t="shared" si="8"/>
        <v>-1995.8000000000002</v>
      </c>
    </row>
    <row r="82" spans="1:4" ht="12.75" customHeight="1" x14ac:dyDescent="0.2">
      <c r="A82" s="5" t="s">
        <v>62</v>
      </c>
      <c r="B82" s="6">
        <f>SUM(B83:B84)</f>
        <v>1588.9000000000003</v>
      </c>
      <c r="C82" s="6">
        <f>SUM(C83:C84)</f>
        <v>1841.8999999999996</v>
      </c>
      <c r="D82" s="10">
        <f>SUM(D83:D84)</f>
        <v>2193.9999999999995</v>
      </c>
    </row>
    <row r="83" spans="1:4" ht="12.75" customHeight="1" x14ac:dyDescent="0.2">
      <c r="A83" s="4" t="s">
        <v>6</v>
      </c>
      <c r="B83" s="6">
        <f>SUM(B95+B113)</f>
        <v>1806.2000000000003</v>
      </c>
      <c r="C83" s="6">
        <f>SUM(C95+C113)</f>
        <v>2048.9999999999995</v>
      </c>
      <c r="D83" s="10">
        <f>SUM(D95+D113)</f>
        <v>2404.8999999999996</v>
      </c>
    </row>
    <row r="84" spans="1:4" ht="12.75" customHeight="1" x14ac:dyDescent="0.2">
      <c r="A84" s="4" t="s">
        <v>7</v>
      </c>
      <c r="B84" s="6">
        <f>SUM(B96+B116)</f>
        <v>-217.29999999999998</v>
      </c>
      <c r="C84" s="6">
        <f>SUM(C96+C116)</f>
        <v>-207.1</v>
      </c>
      <c r="D84" s="10">
        <f>SUM(D96+D116)</f>
        <v>-210.89999999999998</v>
      </c>
    </row>
    <row r="85" spans="1:4" ht="12.75" customHeight="1" x14ac:dyDescent="0.2">
      <c r="A85" s="5" t="s">
        <v>63</v>
      </c>
      <c r="B85" s="6">
        <f>SUM(B86:B87)</f>
        <v>-1291.7000000000003</v>
      </c>
      <c r="C85" s="6">
        <f>SUM(C86:C87)</f>
        <v>-1200.2</v>
      </c>
      <c r="D85" s="10">
        <f>SUM(D86:D87)</f>
        <v>-1258.1000000000001</v>
      </c>
    </row>
    <row r="86" spans="1:4" ht="12.75" customHeight="1" x14ac:dyDescent="0.2">
      <c r="A86" s="4" t="s">
        <v>6</v>
      </c>
      <c r="B86" s="6">
        <f t="shared" ref="B86:D87" si="9">SUM(B98+B120)</f>
        <v>39.5</v>
      </c>
      <c r="C86" s="6">
        <f t="shared" si="9"/>
        <v>43.5</v>
      </c>
      <c r="D86" s="10">
        <f t="shared" si="9"/>
        <v>45.2</v>
      </c>
    </row>
    <row r="87" spans="1:4" ht="12.75" customHeight="1" x14ac:dyDescent="0.2">
      <c r="A87" s="4" t="s">
        <v>7</v>
      </c>
      <c r="B87" s="6">
        <f t="shared" si="9"/>
        <v>-1331.2000000000003</v>
      </c>
      <c r="C87" s="6">
        <f t="shared" si="9"/>
        <v>-1243.7</v>
      </c>
      <c r="D87" s="10">
        <f t="shared" si="9"/>
        <v>-1303.3000000000002</v>
      </c>
    </row>
    <row r="88" spans="1:4" ht="12.75" customHeight="1" x14ac:dyDescent="0.2">
      <c r="A88" s="5" t="s">
        <v>64</v>
      </c>
      <c r="B88" s="6">
        <f>SUM(B89:B90)</f>
        <v>3100.8999999999996</v>
      </c>
      <c r="C88" s="6">
        <f>SUM(C89:C90)</f>
        <v>3007.5</v>
      </c>
      <c r="D88" s="10">
        <f>SUM(D89:D90)</f>
        <v>3437.9999999999995</v>
      </c>
    </row>
    <row r="89" spans="1:4" ht="12.75" customHeight="1" x14ac:dyDescent="0.2">
      <c r="A89" s="4" t="s">
        <v>6</v>
      </c>
      <c r="B89" s="6">
        <f>SUM(B104+B123)</f>
        <v>3510.3999999999996</v>
      </c>
      <c r="C89" s="6">
        <f>SUM(C104+C123)</f>
        <v>3423.4</v>
      </c>
      <c r="D89" s="10">
        <f>SUM(D104+D123)</f>
        <v>3919.5999999999995</v>
      </c>
    </row>
    <row r="90" spans="1:4" ht="12.75" customHeight="1" x14ac:dyDescent="0.2">
      <c r="A90" s="4" t="s">
        <v>7</v>
      </c>
      <c r="B90" s="6">
        <f>SUM(B108+B126)</f>
        <v>-409.5</v>
      </c>
      <c r="C90" s="6">
        <f>SUM(C108+C126)</f>
        <v>-415.9</v>
      </c>
      <c r="D90" s="10">
        <f>SUM(D108+D126)</f>
        <v>-481.6</v>
      </c>
    </row>
    <row r="91" spans="1:4" ht="12.95" customHeight="1" x14ac:dyDescent="0.2">
      <c r="A91" s="5" t="s">
        <v>65</v>
      </c>
      <c r="B91" s="29">
        <f>SUM(B92:B93)</f>
        <v>2096.1999999999998</v>
      </c>
      <c r="C91" s="29">
        <f>SUM(C92:C93)</f>
        <v>2118</v>
      </c>
      <c r="D91" s="30">
        <f>SUM(D92:D93)</f>
        <v>2562.5999999999995</v>
      </c>
    </row>
    <row r="92" spans="1:4" ht="12.75" customHeight="1" x14ac:dyDescent="0.2">
      <c r="A92" s="4" t="s">
        <v>6</v>
      </c>
      <c r="B92" s="6">
        <f>SUM(B95+B98+B104)</f>
        <v>3417.2</v>
      </c>
      <c r="C92" s="6">
        <f>SUM(C95+C98+C104)</f>
        <v>3351.9</v>
      </c>
      <c r="D92" s="10">
        <f>SUM(D95+D98+D104)</f>
        <v>3855.9999999999995</v>
      </c>
    </row>
    <row r="93" spans="1:4" ht="12.75" customHeight="1" x14ac:dyDescent="0.2">
      <c r="A93" s="4" t="s">
        <v>7</v>
      </c>
      <c r="B93" s="6">
        <f>SUM(B96+B99+B108)</f>
        <v>-1321.0000000000002</v>
      </c>
      <c r="C93" s="6">
        <f>SUM(C96+C99+C108)</f>
        <v>-1233.9000000000001</v>
      </c>
      <c r="D93" s="10">
        <f>SUM(D96+D99+D108)</f>
        <v>-1293.4000000000001</v>
      </c>
    </row>
    <row r="94" spans="1:4" ht="12.95" customHeight="1" x14ac:dyDescent="0.2">
      <c r="A94" s="5" t="s">
        <v>66</v>
      </c>
      <c r="B94" s="6">
        <f>SUM(B95:B96)</f>
        <v>0</v>
      </c>
      <c r="C94" s="6">
        <f>SUM(C95:C96)</f>
        <v>0</v>
      </c>
      <c r="D94" s="10">
        <f>SUM(D95:D96)</f>
        <v>0</v>
      </c>
    </row>
    <row r="95" spans="1:4" ht="12.75" customHeight="1" x14ac:dyDescent="0.2">
      <c r="A95" s="4" t="s">
        <v>6</v>
      </c>
      <c r="B95" s="6">
        <v>0</v>
      </c>
      <c r="C95" s="6">
        <v>0</v>
      </c>
      <c r="D95" s="10">
        <v>0</v>
      </c>
    </row>
    <row r="96" spans="1:4" ht="12.75" customHeight="1" x14ac:dyDescent="0.2">
      <c r="A96" s="4" t="s">
        <v>7</v>
      </c>
      <c r="B96" s="6">
        <v>0</v>
      </c>
      <c r="C96" s="6">
        <v>0</v>
      </c>
      <c r="D96" s="10">
        <v>0</v>
      </c>
    </row>
    <row r="97" spans="1:4" ht="12.95" customHeight="1" x14ac:dyDescent="0.2">
      <c r="A97" s="5" t="s">
        <v>67</v>
      </c>
      <c r="B97" s="6">
        <f>SUM(B98:B99)</f>
        <v>-1321.0000000000002</v>
      </c>
      <c r="C97" s="6">
        <f t="shared" ref="C97:D97" si="10">SUM(C98:C99)</f>
        <v>-1233.9000000000001</v>
      </c>
      <c r="D97" s="10">
        <f t="shared" si="10"/>
        <v>-1293.4000000000001</v>
      </c>
    </row>
    <row r="98" spans="1:4" ht="12.75" customHeight="1" x14ac:dyDescent="0.2">
      <c r="A98" s="4" t="s">
        <v>6</v>
      </c>
      <c r="B98" s="6">
        <v>0</v>
      </c>
      <c r="C98" s="6">
        <v>0</v>
      </c>
      <c r="D98" s="10">
        <v>0</v>
      </c>
    </row>
    <row r="99" spans="1:4" ht="12.75" customHeight="1" x14ac:dyDescent="0.2">
      <c r="A99" s="4" t="s">
        <v>7</v>
      </c>
      <c r="B99" s="6">
        <f>SUM(B100:B102)</f>
        <v>-1321.0000000000002</v>
      </c>
      <c r="C99" s="6">
        <f t="shared" ref="C99:D99" si="11">SUM(C100:C102)</f>
        <v>-1233.9000000000001</v>
      </c>
      <c r="D99" s="10">
        <f t="shared" si="11"/>
        <v>-1293.4000000000001</v>
      </c>
    </row>
    <row r="100" spans="1:4" ht="12.75" customHeight="1" x14ac:dyDescent="0.2">
      <c r="A100" s="5" t="s">
        <v>68</v>
      </c>
      <c r="B100" s="6">
        <v>-964.2</v>
      </c>
      <c r="C100" s="6">
        <v>-895.90000000000009</v>
      </c>
      <c r="D100" s="10">
        <v>-992.2</v>
      </c>
    </row>
    <row r="101" spans="1:4" ht="12.75" customHeight="1" x14ac:dyDescent="0.2">
      <c r="A101" s="5" t="s">
        <v>69</v>
      </c>
      <c r="B101" s="6">
        <v>-294.10000000000002</v>
      </c>
      <c r="C101" s="6">
        <v>-256.59999999999997</v>
      </c>
      <c r="D101" s="10">
        <v>-225.2</v>
      </c>
    </row>
    <row r="102" spans="1:4" ht="12.75" customHeight="1" x14ac:dyDescent="0.2">
      <c r="A102" s="5" t="s">
        <v>70</v>
      </c>
      <c r="B102" s="6">
        <v>-62.7</v>
      </c>
      <c r="C102" s="6">
        <v>-81.400000000000006</v>
      </c>
      <c r="D102" s="10">
        <v>-76</v>
      </c>
    </row>
    <row r="103" spans="1:4" ht="14.1" customHeight="1" x14ac:dyDescent="0.2">
      <c r="A103" s="5" t="s">
        <v>71</v>
      </c>
      <c r="B103" s="6">
        <f>SUM(B104+B108)</f>
        <v>3417.2</v>
      </c>
      <c r="C103" s="6">
        <f t="shared" ref="C103:D103" si="12">SUM(C104+C108)</f>
        <v>3351.9</v>
      </c>
      <c r="D103" s="10">
        <f t="shared" si="12"/>
        <v>3855.9999999999995</v>
      </c>
    </row>
    <row r="104" spans="1:4" ht="12.75" customHeight="1" x14ac:dyDescent="0.2">
      <c r="A104" s="4" t="s">
        <v>6</v>
      </c>
      <c r="B104" s="6">
        <f>SUM(B105+B106+B107)</f>
        <v>3417.2</v>
      </c>
      <c r="C104" s="6">
        <f t="shared" ref="C104:D104" si="13">SUM(C105+C106+C107)</f>
        <v>3351.9</v>
      </c>
      <c r="D104" s="10">
        <f t="shared" si="13"/>
        <v>3855.9999999999995</v>
      </c>
    </row>
    <row r="105" spans="1:4" ht="12.75" customHeight="1" x14ac:dyDescent="0.2">
      <c r="A105" s="5" t="s">
        <v>72</v>
      </c>
      <c r="B105" s="6">
        <v>1988.1000000000001</v>
      </c>
      <c r="C105" s="6">
        <v>1969</v>
      </c>
      <c r="D105" s="7">
        <v>2316.3999999999996</v>
      </c>
    </row>
    <row r="106" spans="1:4" ht="12.75" customHeight="1" x14ac:dyDescent="0.2">
      <c r="A106" s="5" t="s">
        <v>73</v>
      </c>
      <c r="B106" s="6">
        <v>456.3</v>
      </c>
      <c r="C106" s="6">
        <v>420.3</v>
      </c>
      <c r="D106" s="7">
        <v>480</v>
      </c>
    </row>
    <row r="107" spans="1:4" ht="12.75" customHeight="1" x14ac:dyDescent="0.2">
      <c r="A107" s="5" t="s">
        <v>74</v>
      </c>
      <c r="B107" s="6">
        <v>972.8</v>
      </c>
      <c r="C107" s="6">
        <v>962.59999999999991</v>
      </c>
      <c r="D107" s="7">
        <v>1059.5999999999999</v>
      </c>
    </row>
    <row r="108" spans="1:4" ht="12.75" customHeight="1" x14ac:dyDescent="0.2">
      <c r="A108" s="4" t="s">
        <v>7</v>
      </c>
      <c r="B108" s="6">
        <v>0</v>
      </c>
      <c r="C108" s="6">
        <v>0</v>
      </c>
      <c r="D108" s="11">
        <v>0</v>
      </c>
    </row>
    <row r="109" spans="1:4" ht="12.95" customHeight="1" x14ac:dyDescent="0.2">
      <c r="A109" s="5" t="s">
        <v>75</v>
      </c>
      <c r="B109" s="29">
        <f>SUM(B110:B111)</f>
        <v>1301.9000000000003</v>
      </c>
      <c r="C109" s="29">
        <f>SUM(C110:C111)</f>
        <v>1531.1999999999996</v>
      </c>
      <c r="D109" s="30">
        <f>SUM(D110:D111)</f>
        <v>1811.2999999999993</v>
      </c>
    </row>
    <row r="110" spans="1:4" ht="12.75" customHeight="1" x14ac:dyDescent="0.2">
      <c r="A110" s="4" t="s">
        <v>6</v>
      </c>
      <c r="B110" s="6">
        <f>SUM(B113+B120+B123)</f>
        <v>1938.9000000000003</v>
      </c>
      <c r="C110" s="6">
        <f>SUM(C113+C120+C123)</f>
        <v>2163.9999999999995</v>
      </c>
      <c r="D110" s="10">
        <f>SUM(D113+D120+D123)</f>
        <v>2513.6999999999994</v>
      </c>
    </row>
    <row r="111" spans="1:4" ht="12.75" customHeight="1" x14ac:dyDescent="0.2">
      <c r="A111" s="4" t="s">
        <v>7</v>
      </c>
      <c r="B111" s="6">
        <f>SUM(B116+B121+B126)</f>
        <v>-637</v>
      </c>
      <c r="C111" s="6">
        <f>SUM(C116+C121+C126)</f>
        <v>-632.79999999999995</v>
      </c>
      <c r="D111" s="10">
        <f>SUM(D116+D121+D126)</f>
        <v>-702.4</v>
      </c>
    </row>
    <row r="112" spans="1:4" ht="12.95" customHeight="1" x14ac:dyDescent="0.2">
      <c r="A112" s="5" t="s">
        <v>76</v>
      </c>
      <c r="B112" s="6">
        <f>SUM(B113+B116)</f>
        <v>1588.9000000000003</v>
      </c>
      <c r="C112" s="6">
        <f t="shared" ref="C112:D112" si="14">SUM(C113+C116)</f>
        <v>1841.8999999999996</v>
      </c>
      <c r="D112" s="10">
        <f t="shared" si="14"/>
        <v>2193.9999999999995</v>
      </c>
    </row>
    <row r="113" spans="1:4" ht="12.75" customHeight="1" x14ac:dyDescent="0.2">
      <c r="A113" s="4" t="s">
        <v>6</v>
      </c>
      <c r="B113" s="6">
        <f>SUM(B114:B115)</f>
        <v>1806.2000000000003</v>
      </c>
      <c r="C113" s="6">
        <f>SUM(C114:C115)</f>
        <v>2048.9999999999995</v>
      </c>
      <c r="D113" s="10">
        <f>SUM(D114:D115)</f>
        <v>2404.8999999999996</v>
      </c>
    </row>
    <row r="114" spans="1:4" ht="12.75" customHeight="1" x14ac:dyDescent="0.2">
      <c r="A114" s="5" t="s">
        <v>77</v>
      </c>
      <c r="B114" s="6">
        <v>1790.3000000000002</v>
      </c>
      <c r="C114" s="6">
        <v>2028.2999999999997</v>
      </c>
      <c r="D114" s="7">
        <v>2382.8999999999996</v>
      </c>
    </row>
    <row r="115" spans="1:4" ht="12.75" customHeight="1" x14ac:dyDescent="0.2">
      <c r="A115" s="5" t="s">
        <v>78</v>
      </c>
      <c r="B115" s="6">
        <v>15.9</v>
      </c>
      <c r="C115" s="6">
        <v>20.7</v>
      </c>
      <c r="D115" s="7">
        <v>22</v>
      </c>
    </row>
    <row r="116" spans="1:4" ht="12.75" customHeight="1" x14ac:dyDescent="0.2">
      <c r="A116" s="4" t="s">
        <v>7</v>
      </c>
      <c r="B116" s="6">
        <f>SUM(B117:B118)</f>
        <v>-217.29999999999998</v>
      </c>
      <c r="C116" s="6">
        <f>SUM(C117:C118)</f>
        <v>-207.1</v>
      </c>
      <c r="D116" s="10">
        <f>SUM(D117:D118)</f>
        <v>-210.89999999999998</v>
      </c>
    </row>
    <row r="117" spans="1:4" ht="12.75" customHeight="1" x14ac:dyDescent="0.2">
      <c r="A117" s="5" t="s">
        <v>79</v>
      </c>
      <c r="B117" s="6">
        <v>-189.39999999999998</v>
      </c>
      <c r="C117" s="6">
        <v>-186.2</v>
      </c>
      <c r="D117" s="10">
        <v>-189.7</v>
      </c>
    </row>
    <row r="118" spans="1:4" ht="12.75" customHeight="1" x14ac:dyDescent="0.2">
      <c r="A118" s="5" t="s">
        <v>80</v>
      </c>
      <c r="B118" s="6">
        <v>-27.9</v>
      </c>
      <c r="C118" s="6">
        <v>-20.9</v>
      </c>
      <c r="D118" s="7">
        <v>-21.200000000000003</v>
      </c>
    </row>
    <row r="119" spans="1:4" ht="14.1" customHeight="1" x14ac:dyDescent="0.2">
      <c r="A119" s="5" t="s">
        <v>81</v>
      </c>
      <c r="B119" s="6">
        <f>SUM(B120:B121)</f>
        <v>29.3</v>
      </c>
      <c r="C119" s="6">
        <f>SUM(C120:C121)</f>
        <v>33.700000000000003</v>
      </c>
      <c r="D119" s="10">
        <f>SUM(D120:D121)</f>
        <v>35.300000000000004</v>
      </c>
    </row>
    <row r="120" spans="1:4" ht="12.75" customHeight="1" x14ac:dyDescent="0.2">
      <c r="A120" s="4" t="s">
        <v>6</v>
      </c>
      <c r="B120" s="6">
        <v>39.5</v>
      </c>
      <c r="C120" s="6">
        <v>43.5</v>
      </c>
      <c r="D120" s="14">
        <v>45.2</v>
      </c>
    </row>
    <row r="121" spans="1:4" ht="12.75" customHeight="1" x14ac:dyDescent="0.2">
      <c r="A121" s="4" t="s">
        <v>7</v>
      </c>
      <c r="B121" s="6">
        <v>-10.199999999999999</v>
      </c>
      <c r="C121" s="6">
        <v>-9.8000000000000007</v>
      </c>
      <c r="D121" s="10">
        <v>-9.8999999999999986</v>
      </c>
    </row>
    <row r="122" spans="1:4" ht="12.95" customHeight="1" x14ac:dyDescent="0.2">
      <c r="A122" s="5" t="s">
        <v>82</v>
      </c>
      <c r="B122" s="6">
        <f>SUM(B123+B126)</f>
        <v>-316.3</v>
      </c>
      <c r="C122" s="6">
        <f t="shared" ref="C122:D122" si="15">SUM(C123+C126)</f>
        <v>-344.4</v>
      </c>
      <c r="D122" s="10">
        <f t="shared" si="15"/>
        <v>-418</v>
      </c>
    </row>
    <row r="123" spans="1:4" ht="12.75" customHeight="1" x14ac:dyDescent="0.2">
      <c r="A123" s="4" t="s">
        <v>6</v>
      </c>
      <c r="B123" s="6">
        <f>SUM(B124:B125)</f>
        <v>93.199999999999989</v>
      </c>
      <c r="C123" s="6">
        <f t="shared" ref="C123:D123" si="16">SUM(C124:C125)</f>
        <v>71.5</v>
      </c>
      <c r="D123" s="10">
        <f t="shared" si="16"/>
        <v>63.6</v>
      </c>
    </row>
    <row r="124" spans="1:4" ht="12.75" customHeight="1" x14ac:dyDescent="0.2">
      <c r="A124" s="5" t="s">
        <v>83</v>
      </c>
      <c r="B124" s="6">
        <v>77.199999999999989</v>
      </c>
      <c r="C124" s="6">
        <v>55.9</v>
      </c>
      <c r="D124" s="7">
        <v>47.1</v>
      </c>
    </row>
    <row r="125" spans="1:4" ht="12.75" customHeight="1" x14ac:dyDescent="0.2">
      <c r="A125" s="5" t="s">
        <v>84</v>
      </c>
      <c r="B125" s="6">
        <v>16</v>
      </c>
      <c r="C125" s="6">
        <v>15.6</v>
      </c>
      <c r="D125" s="10">
        <v>16.5</v>
      </c>
    </row>
    <row r="126" spans="1:4" ht="12.75" customHeight="1" x14ac:dyDescent="0.2">
      <c r="A126" s="4" t="s">
        <v>7</v>
      </c>
      <c r="B126" s="6">
        <f>SUM(B127:B128)</f>
        <v>-409.5</v>
      </c>
      <c r="C126" s="6">
        <f t="shared" ref="C126:D126" si="17">SUM(C127:C128)</f>
        <v>-415.9</v>
      </c>
      <c r="D126" s="10">
        <f t="shared" si="17"/>
        <v>-481.6</v>
      </c>
    </row>
    <row r="127" spans="1:4" ht="12.75" customHeight="1" x14ac:dyDescent="0.2">
      <c r="A127" s="5" t="s">
        <v>85</v>
      </c>
      <c r="B127" s="6">
        <v>-180</v>
      </c>
      <c r="C127" s="6">
        <v>-193.4</v>
      </c>
      <c r="D127" s="7">
        <v>-269.10000000000002</v>
      </c>
    </row>
    <row r="128" spans="1:4" ht="12.75" customHeight="1" x14ac:dyDescent="0.2">
      <c r="A128" s="5" t="s">
        <v>86</v>
      </c>
      <c r="B128" s="6">
        <v>-229.5</v>
      </c>
      <c r="C128" s="6">
        <v>-222.5</v>
      </c>
      <c r="D128" s="7">
        <v>-212.5</v>
      </c>
    </row>
    <row r="129" spans="1:4" ht="12.95" customHeight="1" x14ac:dyDescent="0.2">
      <c r="A129" s="3" t="s">
        <v>519</v>
      </c>
      <c r="B129" s="6"/>
      <c r="C129" s="6"/>
      <c r="D129" s="10"/>
    </row>
    <row r="130" spans="1:4" ht="12.95" customHeight="1" x14ac:dyDescent="0.2">
      <c r="A130" s="5" t="s">
        <v>87</v>
      </c>
      <c r="B130" s="29">
        <f>SUM(B131:B132)</f>
        <v>2893.5</v>
      </c>
      <c r="C130" s="29">
        <f t="shared" ref="C130:D130" si="18">SUM(C131:C132)</f>
        <v>3058.1999999999994</v>
      </c>
      <c r="D130" s="30">
        <f t="shared" si="18"/>
        <v>3543.6</v>
      </c>
    </row>
    <row r="131" spans="1:4" ht="12.75" customHeight="1" x14ac:dyDescent="0.2">
      <c r="A131" s="4" t="s">
        <v>6</v>
      </c>
      <c r="B131" s="6">
        <f t="shared" ref="B131:D132" si="19">SUM(B134+B140)</f>
        <v>3948.2</v>
      </c>
      <c r="C131" s="6">
        <f t="shared" si="19"/>
        <v>4222.7999999999993</v>
      </c>
      <c r="D131" s="10">
        <f t="shared" si="19"/>
        <v>4460</v>
      </c>
    </row>
    <row r="132" spans="1:4" ht="12.75" customHeight="1" x14ac:dyDescent="0.2">
      <c r="A132" s="4" t="s">
        <v>7</v>
      </c>
      <c r="B132" s="6">
        <f t="shared" si="19"/>
        <v>-1054.7</v>
      </c>
      <c r="C132" s="6">
        <f t="shared" si="19"/>
        <v>-1164.5999999999999</v>
      </c>
      <c r="D132" s="10">
        <f t="shared" si="19"/>
        <v>-916.4</v>
      </c>
    </row>
    <row r="133" spans="1:4" ht="12.95" customHeight="1" x14ac:dyDescent="0.2">
      <c r="A133" s="5" t="s">
        <v>88</v>
      </c>
      <c r="B133" s="29">
        <f>SUM(B134:B135)</f>
        <v>-136.20000000000002</v>
      </c>
      <c r="C133" s="29">
        <f t="shared" ref="C133:D133" si="20">SUM(C134:C135)</f>
        <v>-150.30000000000001</v>
      </c>
      <c r="D133" s="30">
        <f t="shared" si="20"/>
        <v>-52.700000000000017</v>
      </c>
    </row>
    <row r="134" spans="1:4" ht="12.75" customHeight="1" x14ac:dyDescent="0.2">
      <c r="A134" s="4" t="s">
        <v>6</v>
      </c>
      <c r="B134" s="6">
        <v>107.6</v>
      </c>
      <c r="C134" s="6">
        <v>107.69999999999999</v>
      </c>
      <c r="D134" s="10">
        <v>157.19999999999999</v>
      </c>
    </row>
    <row r="135" spans="1:4" ht="12.75" customHeight="1" x14ac:dyDescent="0.2">
      <c r="A135" s="4" t="s">
        <v>7</v>
      </c>
      <c r="B135" s="6">
        <f>SUM(B136:B138)</f>
        <v>-243.8</v>
      </c>
      <c r="C135" s="6">
        <f>SUM(C136:C138)</f>
        <v>-258</v>
      </c>
      <c r="D135" s="10">
        <f>SUM(D136:D138)</f>
        <v>-209.9</v>
      </c>
    </row>
    <row r="136" spans="1:4" ht="12.75" customHeight="1" x14ac:dyDescent="0.2">
      <c r="A136" s="5" t="s">
        <v>89</v>
      </c>
      <c r="B136" s="6">
        <v>-95</v>
      </c>
      <c r="C136" s="6">
        <v>-102.4</v>
      </c>
      <c r="D136" s="10">
        <v>-82.100000000000009</v>
      </c>
    </row>
    <row r="137" spans="1:4" ht="12.75" customHeight="1" x14ac:dyDescent="0.2">
      <c r="A137" s="5" t="s">
        <v>90</v>
      </c>
      <c r="B137" s="6">
        <v>-128.4</v>
      </c>
      <c r="C137" s="6">
        <v>-139.4</v>
      </c>
      <c r="D137" s="7">
        <v>-108.19999999999999</v>
      </c>
    </row>
    <row r="138" spans="1:4" ht="12.75" customHeight="1" x14ac:dyDescent="0.2">
      <c r="A138" s="5" t="s">
        <v>91</v>
      </c>
      <c r="B138" s="6">
        <v>-20.399999999999999</v>
      </c>
      <c r="C138" s="6">
        <v>-16.2</v>
      </c>
      <c r="D138" s="7">
        <v>-19.600000000000001</v>
      </c>
    </row>
    <row r="139" spans="1:4" ht="13.5" customHeight="1" x14ac:dyDescent="0.2">
      <c r="A139" s="5" t="s">
        <v>92</v>
      </c>
      <c r="B139" s="29">
        <f>SUM(B140:B141)</f>
        <v>3029.7</v>
      </c>
      <c r="C139" s="29">
        <f t="shared" ref="C139:D139" si="21">SUM(C140:C141)</f>
        <v>3208.4999999999995</v>
      </c>
      <c r="D139" s="30">
        <f t="shared" si="21"/>
        <v>3596.3</v>
      </c>
    </row>
    <row r="140" spans="1:4" ht="12.75" customHeight="1" x14ac:dyDescent="0.2">
      <c r="A140" s="4" t="s">
        <v>6</v>
      </c>
      <c r="B140" s="6">
        <f t="shared" ref="B140:D141" si="22">SUM(B143+B146+B149)</f>
        <v>3840.6</v>
      </c>
      <c r="C140" s="6">
        <f t="shared" si="22"/>
        <v>4115.0999999999995</v>
      </c>
      <c r="D140" s="10">
        <f t="shared" si="22"/>
        <v>4302.8</v>
      </c>
    </row>
    <row r="141" spans="1:4" ht="12.75" customHeight="1" x14ac:dyDescent="0.2">
      <c r="A141" s="4" t="s">
        <v>7</v>
      </c>
      <c r="B141" s="6">
        <f t="shared" si="22"/>
        <v>-810.9</v>
      </c>
      <c r="C141" s="6">
        <f t="shared" si="22"/>
        <v>-906.59999999999991</v>
      </c>
      <c r="D141" s="10">
        <f t="shared" si="22"/>
        <v>-706.5</v>
      </c>
    </row>
    <row r="142" spans="1:4" ht="12.95" customHeight="1" x14ac:dyDescent="0.2">
      <c r="A142" s="5" t="s">
        <v>93</v>
      </c>
      <c r="B142" s="6">
        <f>SUM(B143:B144)</f>
        <v>-145.69999999999999</v>
      </c>
      <c r="C142" s="6">
        <f t="shared" ref="C142:D142" si="23">SUM(C143:C144)</f>
        <v>-159.9</v>
      </c>
      <c r="D142" s="10">
        <f t="shared" si="23"/>
        <v>-124.90000000000002</v>
      </c>
    </row>
    <row r="143" spans="1:4" ht="12.75" customHeight="1" x14ac:dyDescent="0.2">
      <c r="A143" s="4" t="s">
        <v>6</v>
      </c>
      <c r="B143" s="6">
        <v>7.8000000000000007</v>
      </c>
      <c r="C143" s="6">
        <v>8.1000000000000014</v>
      </c>
      <c r="D143" s="14">
        <v>7.8</v>
      </c>
    </row>
    <row r="144" spans="1:4" ht="12.75" customHeight="1" x14ac:dyDescent="0.2">
      <c r="A144" s="4" t="s">
        <v>7</v>
      </c>
      <c r="B144" s="6">
        <v>-153.5</v>
      </c>
      <c r="C144" s="6">
        <v>-168</v>
      </c>
      <c r="D144" s="10">
        <v>-132.70000000000002</v>
      </c>
    </row>
    <row r="145" spans="1:4" ht="12.95" customHeight="1" x14ac:dyDescent="0.2">
      <c r="A145" s="5" t="s">
        <v>94</v>
      </c>
      <c r="B145" s="6">
        <f>SUM(B146:B147)</f>
        <v>-102.30000000000001</v>
      </c>
      <c r="C145" s="6">
        <f t="shared" ref="C145:D145" si="24">SUM(C146:C147)</f>
        <v>-111.5</v>
      </c>
      <c r="D145" s="10">
        <f t="shared" si="24"/>
        <v>-86.000000000000014</v>
      </c>
    </row>
    <row r="146" spans="1:4" ht="12.75" customHeight="1" x14ac:dyDescent="0.2">
      <c r="A146" s="4" t="s">
        <v>6</v>
      </c>
      <c r="B146" s="6">
        <v>2.1</v>
      </c>
      <c r="C146" s="6">
        <v>2.8</v>
      </c>
      <c r="D146" s="10">
        <v>8.7999999999999989</v>
      </c>
    </row>
    <row r="147" spans="1:4" ht="12.75" customHeight="1" x14ac:dyDescent="0.2">
      <c r="A147" s="4" t="s">
        <v>7</v>
      </c>
      <c r="B147" s="6">
        <v>-104.4</v>
      </c>
      <c r="C147" s="6">
        <v>-114.3</v>
      </c>
      <c r="D147" s="7">
        <v>-94.800000000000011</v>
      </c>
    </row>
    <row r="148" spans="1:4" ht="12.95" customHeight="1" x14ac:dyDescent="0.2">
      <c r="A148" s="5" t="s">
        <v>95</v>
      </c>
      <c r="B148" s="6">
        <f>SUM(B149:B150)</f>
        <v>3277.7</v>
      </c>
      <c r="C148" s="6">
        <f t="shared" ref="C148:D148" si="25">SUM(C149:C150)</f>
        <v>3479.8999999999996</v>
      </c>
      <c r="D148" s="10">
        <f t="shared" si="25"/>
        <v>3807.2</v>
      </c>
    </row>
    <row r="149" spans="1:4" ht="12.75" customHeight="1" x14ac:dyDescent="0.2">
      <c r="A149" s="4" t="s">
        <v>6</v>
      </c>
      <c r="B149" s="6">
        <v>3830.7</v>
      </c>
      <c r="C149" s="6">
        <v>4104.2</v>
      </c>
      <c r="D149" s="10">
        <v>4286.2</v>
      </c>
    </row>
    <row r="150" spans="1:4" ht="12.75" customHeight="1" x14ac:dyDescent="0.2">
      <c r="A150" s="4" t="s">
        <v>7</v>
      </c>
      <c r="B150" s="6">
        <v>-553</v>
      </c>
      <c r="C150" s="6">
        <v>-624.29999999999995</v>
      </c>
      <c r="D150" s="11">
        <v>-478.99999999999994</v>
      </c>
    </row>
    <row r="151" spans="1:4" ht="13.5" customHeight="1" x14ac:dyDescent="0.2">
      <c r="A151" s="5" t="s">
        <v>96</v>
      </c>
      <c r="B151" s="29">
        <f>SUM(B152+B155)</f>
        <v>299.89999999999998</v>
      </c>
      <c r="C151" s="29">
        <f>SUM(C152+C155)</f>
        <v>333.59999999999991</v>
      </c>
      <c r="D151" s="30">
        <f>SUM(D152+D155)</f>
        <v>316.2</v>
      </c>
    </row>
    <row r="152" spans="1:4" ht="12.75" customHeight="1" x14ac:dyDescent="0.2">
      <c r="A152" s="4" t="s">
        <v>6</v>
      </c>
      <c r="B152" s="6">
        <f>SUM(B153:B154)</f>
        <v>337.5</v>
      </c>
      <c r="C152" s="6">
        <f t="shared" ref="C152:D152" si="26">SUM(C153:C154)</f>
        <v>358.19999999999993</v>
      </c>
      <c r="D152" s="10">
        <f t="shared" si="26"/>
        <v>347</v>
      </c>
    </row>
    <row r="153" spans="1:4" ht="12.75" customHeight="1" x14ac:dyDescent="0.2">
      <c r="A153" s="5" t="s">
        <v>97</v>
      </c>
      <c r="B153" s="6">
        <v>84.199999999999989</v>
      </c>
      <c r="C153" s="6">
        <v>88.199999999999989</v>
      </c>
      <c r="D153" s="7">
        <v>89.3</v>
      </c>
    </row>
    <row r="154" spans="1:4" ht="12.75" customHeight="1" x14ac:dyDescent="0.2">
      <c r="A154" s="5" t="s">
        <v>98</v>
      </c>
      <c r="B154" s="6">
        <v>253.3</v>
      </c>
      <c r="C154" s="6">
        <v>269.99999999999994</v>
      </c>
      <c r="D154" s="7">
        <v>257.7</v>
      </c>
    </row>
    <row r="155" spans="1:4" ht="12.75" customHeight="1" x14ac:dyDescent="0.2">
      <c r="A155" s="4" t="s">
        <v>7</v>
      </c>
      <c r="B155" s="6">
        <f>SUM(B156:B157)</f>
        <v>-37.6</v>
      </c>
      <c r="C155" s="6">
        <f t="shared" ref="C155:D155" si="27">SUM(C156:C157)</f>
        <v>-24.6</v>
      </c>
      <c r="D155" s="10">
        <f t="shared" si="27"/>
        <v>-30.799999999999997</v>
      </c>
    </row>
    <row r="156" spans="1:4" ht="12.75" customHeight="1" x14ac:dyDescent="0.2">
      <c r="A156" s="5" t="s">
        <v>99</v>
      </c>
      <c r="B156" s="6">
        <v>0</v>
      </c>
      <c r="C156" s="6">
        <v>0</v>
      </c>
      <c r="D156" s="14">
        <v>0</v>
      </c>
    </row>
    <row r="157" spans="1:4" ht="12.75" customHeight="1" x14ac:dyDescent="0.2">
      <c r="A157" s="5" t="s">
        <v>100</v>
      </c>
      <c r="B157" s="6">
        <v>-37.6</v>
      </c>
      <c r="C157" s="6">
        <v>-24.6</v>
      </c>
      <c r="D157" s="14">
        <v>-30.799999999999997</v>
      </c>
    </row>
    <row r="158" spans="1:4" ht="13.5" customHeight="1" x14ac:dyDescent="0.2">
      <c r="A158" s="5" t="s">
        <v>101</v>
      </c>
      <c r="B158" s="29">
        <f>SUM(B159:B160)</f>
        <v>0</v>
      </c>
      <c r="C158" s="29">
        <f t="shared" ref="C158:D158" si="28">SUM(C159:C160)</f>
        <v>0</v>
      </c>
      <c r="D158" s="30">
        <f t="shared" si="28"/>
        <v>0</v>
      </c>
    </row>
    <row r="159" spans="1:4" ht="12.75" customHeight="1" x14ac:dyDescent="0.2">
      <c r="A159" s="4" t="s">
        <v>6</v>
      </c>
      <c r="B159" s="6">
        <v>0</v>
      </c>
      <c r="C159" s="6">
        <v>0</v>
      </c>
      <c r="D159" s="10">
        <v>0</v>
      </c>
    </row>
    <row r="160" spans="1:4" ht="12.75" customHeight="1" x14ac:dyDescent="0.2">
      <c r="A160" s="4" t="s">
        <v>7</v>
      </c>
      <c r="B160" s="6">
        <v>0</v>
      </c>
      <c r="C160" s="6">
        <v>0</v>
      </c>
      <c r="D160" s="7">
        <v>0</v>
      </c>
    </row>
    <row r="161" spans="1:4" ht="12.95" customHeight="1" x14ac:dyDescent="0.2">
      <c r="A161" s="5" t="s">
        <v>102</v>
      </c>
      <c r="B161" s="29">
        <f>SUM(B162+B167)</f>
        <v>-13.400000000000034</v>
      </c>
      <c r="C161" s="29">
        <f t="shared" ref="C161:D161" si="29">SUM(C162+C167)</f>
        <v>-5.3000000000000114</v>
      </c>
      <c r="D161" s="30">
        <f t="shared" si="29"/>
        <v>25.200000000000045</v>
      </c>
    </row>
    <row r="162" spans="1:4" ht="12.75" customHeight="1" x14ac:dyDescent="0.2">
      <c r="A162" s="4" t="s">
        <v>6</v>
      </c>
      <c r="B162" s="6">
        <f>SUM(B163:B166)</f>
        <v>225.7</v>
      </c>
      <c r="C162" s="6">
        <f t="shared" ref="C162:D162" si="30">SUM(C163:C166)</f>
        <v>226.49999999999997</v>
      </c>
      <c r="D162" s="10">
        <f t="shared" si="30"/>
        <v>262.70000000000005</v>
      </c>
    </row>
    <row r="163" spans="1:4" ht="12.75" customHeight="1" x14ac:dyDescent="0.2">
      <c r="A163" s="5" t="s">
        <v>103</v>
      </c>
      <c r="B163" s="6">
        <v>84.8</v>
      </c>
      <c r="C163" s="6">
        <v>73.7</v>
      </c>
      <c r="D163" s="7">
        <v>81.800000000000011</v>
      </c>
    </row>
    <row r="164" spans="1:4" ht="12.75" customHeight="1" x14ac:dyDescent="0.2">
      <c r="A164" s="5" t="s">
        <v>104</v>
      </c>
      <c r="B164" s="6">
        <v>0</v>
      </c>
      <c r="C164" s="6">
        <v>0</v>
      </c>
      <c r="D164" s="10">
        <v>0</v>
      </c>
    </row>
    <row r="165" spans="1:4" ht="12.75" customHeight="1" x14ac:dyDescent="0.2">
      <c r="A165" s="5" t="s">
        <v>105</v>
      </c>
      <c r="B165" s="6">
        <v>97.4</v>
      </c>
      <c r="C165" s="6">
        <v>94.199999999999989</v>
      </c>
      <c r="D165" s="10">
        <v>121.9</v>
      </c>
    </row>
    <row r="166" spans="1:4" ht="12.75" customHeight="1" x14ac:dyDescent="0.2">
      <c r="A166" s="5" t="s">
        <v>106</v>
      </c>
      <c r="B166" s="6">
        <v>43.5</v>
      </c>
      <c r="C166" s="6">
        <v>58.6</v>
      </c>
      <c r="D166" s="10">
        <v>59</v>
      </c>
    </row>
    <row r="167" spans="1:4" ht="12.75" customHeight="1" x14ac:dyDescent="0.2">
      <c r="A167" s="4" t="s">
        <v>7</v>
      </c>
      <c r="B167" s="6">
        <f>SUM(B168:B172)</f>
        <v>-239.10000000000002</v>
      </c>
      <c r="C167" s="6">
        <f t="shared" ref="C167:D167" si="31">SUM(C168:C172)</f>
        <v>-231.79999999999998</v>
      </c>
      <c r="D167" s="10">
        <f t="shared" si="31"/>
        <v>-237.5</v>
      </c>
    </row>
    <row r="168" spans="1:4" ht="12.75" customHeight="1" x14ac:dyDescent="0.2">
      <c r="A168" s="5" t="s">
        <v>107</v>
      </c>
      <c r="B168" s="6">
        <v>-93.100000000000009</v>
      </c>
      <c r="C168" s="6">
        <v>-87.399999999999991</v>
      </c>
      <c r="D168" s="11">
        <v>-92.899999999999991</v>
      </c>
    </row>
    <row r="169" spans="1:4" ht="12.75" customHeight="1" x14ac:dyDescent="0.2">
      <c r="A169" s="5" t="s">
        <v>108</v>
      </c>
      <c r="B169" s="6">
        <v>-11.4</v>
      </c>
      <c r="C169" s="6">
        <v>-9.8000000000000007</v>
      </c>
      <c r="D169" s="11">
        <v>-14.100000000000001</v>
      </c>
    </row>
    <row r="170" spans="1:4" ht="12.75" customHeight="1" x14ac:dyDescent="0.2">
      <c r="A170" s="5" t="s">
        <v>109</v>
      </c>
      <c r="B170" s="6">
        <v>0</v>
      </c>
      <c r="C170" s="6">
        <v>0</v>
      </c>
      <c r="D170" s="11">
        <v>0</v>
      </c>
    </row>
    <row r="171" spans="1:4" ht="12.75" customHeight="1" x14ac:dyDescent="0.2">
      <c r="A171" s="5" t="s">
        <v>105</v>
      </c>
      <c r="B171" s="6">
        <v>-92.3</v>
      </c>
      <c r="C171" s="6">
        <v>-92.2</v>
      </c>
      <c r="D171" s="11">
        <v>-89.4</v>
      </c>
    </row>
    <row r="172" spans="1:4" ht="12.75" customHeight="1" x14ac:dyDescent="0.2">
      <c r="A172" s="5" t="s">
        <v>110</v>
      </c>
      <c r="B172" s="6">
        <v>-42.3</v>
      </c>
      <c r="C172" s="6">
        <v>-42.400000000000006</v>
      </c>
      <c r="D172" s="7">
        <v>-41.099999999999994</v>
      </c>
    </row>
    <row r="173" spans="1:4" ht="14.1" customHeight="1" x14ac:dyDescent="0.2">
      <c r="A173" s="5" t="s">
        <v>111</v>
      </c>
      <c r="B173" s="29">
        <f>SUM(B174+B179)</f>
        <v>44.800000000000182</v>
      </c>
      <c r="C173" s="29">
        <f t="shared" ref="C173:D173" si="32">SUM(C174+C179)</f>
        <v>48.299999999999955</v>
      </c>
      <c r="D173" s="30">
        <f t="shared" si="32"/>
        <v>8.5000000000000568</v>
      </c>
    </row>
    <row r="174" spans="1:4" ht="12.75" customHeight="1" x14ac:dyDescent="0.2">
      <c r="A174" s="4" t="s">
        <v>6</v>
      </c>
      <c r="B174" s="6">
        <f>SUM(B175:B178)</f>
        <v>549.30000000000007</v>
      </c>
      <c r="C174" s="6">
        <f t="shared" ref="C174:D174" si="33">SUM(C175:C178)</f>
        <v>508.3</v>
      </c>
      <c r="D174" s="10">
        <f t="shared" si="33"/>
        <v>449.20000000000005</v>
      </c>
    </row>
    <row r="175" spans="1:4" ht="12.75" customHeight="1" x14ac:dyDescent="0.2">
      <c r="A175" s="5" t="s">
        <v>112</v>
      </c>
      <c r="B175" s="6">
        <v>86.1</v>
      </c>
      <c r="C175" s="6">
        <v>79.8</v>
      </c>
      <c r="D175" s="14">
        <v>73.200000000000017</v>
      </c>
    </row>
    <row r="176" spans="1:4" ht="12.75" customHeight="1" x14ac:dyDescent="0.2">
      <c r="A176" s="5" t="s">
        <v>113</v>
      </c>
      <c r="B176" s="6">
        <v>66.900000000000006</v>
      </c>
      <c r="C176" s="6">
        <v>68.699999999999989</v>
      </c>
      <c r="D176" s="10">
        <v>62.4</v>
      </c>
    </row>
    <row r="177" spans="1:4" ht="12.75" customHeight="1" x14ac:dyDescent="0.2">
      <c r="A177" s="5" t="s">
        <v>114</v>
      </c>
      <c r="B177" s="6">
        <v>287.40000000000003</v>
      </c>
      <c r="C177" s="6">
        <v>253.5</v>
      </c>
      <c r="D177" s="10">
        <v>208</v>
      </c>
    </row>
    <row r="178" spans="1:4" ht="12.75" customHeight="1" x14ac:dyDescent="0.2">
      <c r="A178" s="5" t="s">
        <v>115</v>
      </c>
      <c r="B178" s="6">
        <v>108.9</v>
      </c>
      <c r="C178" s="6">
        <v>106.30000000000001</v>
      </c>
      <c r="D178" s="10">
        <v>105.6</v>
      </c>
    </row>
    <row r="179" spans="1:4" ht="12.75" customHeight="1" x14ac:dyDescent="0.2">
      <c r="A179" s="4" t="s">
        <v>7</v>
      </c>
      <c r="B179" s="6">
        <f>SUM(B180:B188)</f>
        <v>-504.49999999999989</v>
      </c>
      <c r="C179" s="6">
        <f t="shared" ref="C179:D179" si="34">SUM(C180:C188)</f>
        <v>-460.00000000000006</v>
      </c>
      <c r="D179" s="10">
        <f t="shared" si="34"/>
        <v>-440.7</v>
      </c>
    </row>
    <row r="180" spans="1:4" ht="12.75" customHeight="1" x14ac:dyDescent="0.2">
      <c r="A180" s="5" t="s">
        <v>116</v>
      </c>
      <c r="B180" s="6">
        <v>-24.9</v>
      </c>
      <c r="C180" s="6">
        <v>-21.900000000000002</v>
      </c>
      <c r="D180" s="7">
        <v>-22.1</v>
      </c>
    </row>
    <row r="181" spans="1:4" ht="12.75" customHeight="1" x14ac:dyDescent="0.2">
      <c r="A181" s="5" t="s">
        <v>117</v>
      </c>
      <c r="B181" s="6">
        <v>-21.5</v>
      </c>
      <c r="C181" s="6">
        <v>-22.1</v>
      </c>
      <c r="D181" s="10">
        <v>-18.2</v>
      </c>
    </row>
    <row r="182" spans="1:4" ht="12.75" customHeight="1" x14ac:dyDescent="0.2">
      <c r="A182" s="5" t="s">
        <v>118</v>
      </c>
      <c r="B182" s="6">
        <v>-323.79999999999995</v>
      </c>
      <c r="C182" s="6">
        <v>-299.60000000000002</v>
      </c>
      <c r="D182" s="10">
        <v>-259.39999999999998</v>
      </c>
    </row>
    <row r="183" spans="1:4" ht="12.75" customHeight="1" x14ac:dyDescent="0.2">
      <c r="A183" s="5" t="s">
        <v>119</v>
      </c>
      <c r="B183" s="6">
        <v>-124.89999999999999</v>
      </c>
      <c r="C183" s="6">
        <v>-103.6</v>
      </c>
      <c r="D183" s="10">
        <v>-119.2</v>
      </c>
    </row>
    <row r="184" spans="1:4" ht="12.75" customHeight="1" x14ac:dyDescent="0.2">
      <c r="A184" s="5" t="s">
        <v>120</v>
      </c>
      <c r="B184" s="6">
        <v>-9.4</v>
      </c>
      <c r="C184" s="6">
        <v>-12.8</v>
      </c>
      <c r="D184" s="10">
        <v>-21.799999999999997</v>
      </c>
    </row>
    <row r="185" spans="1:4" ht="12.75" customHeight="1" x14ac:dyDescent="0.2">
      <c r="A185" s="5" t="s">
        <v>121</v>
      </c>
      <c r="B185" s="6">
        <v>0</v>
      </c>
      <c r="C185" s="6">
        <v>0</v>
      </c>
      <c r="D185" s="10">
        <v>0</v>
      </c>
    </row>
    <row r="186" spans="1:4" ht="12.75" customHeight="1" x14ac:dyDescent="0.2">
      <c r="A186" s="5" t="s">
        <v>122</v>
      </c>
      <c r="B186" s="6">
        <v>0</v>
      </c>
      <c r="C186" s="6">
        <v>0</v>
      </c>
      <c r="D186" s="7">
        <v>0</v>
      </c>
    </row>
    <row r="187" spans="1:4" ht="12.75" customHeight="1" x14ac:dyDescent="0.2">
      <c r="A187" s="5" t="s">
        <v>123</v>
      </c>
      <c r="B187" s="6">
        <v>0</v>
      </c>
      <c r="C187" s="6">
        <v>0</v>
      </c>
      <c r="D187" s="7">
        <v>0</v>
      </c>
    </row>
    <row r="188" spans="1:4" ht="12.75" customHeight="1" x14ac:dyDescent="0.2">
      <c r="A188" s="5" t="s">
        <v>124</v>
      </c>
      <c r="B188" s="6">
        <v>0</v>
      </c>
      <c r="C188" s="6">
        <v>0</v>
      </c>
      <c r="D188" s="7">
        <v>0</v>
      </c>
    </row>
    <row r="189" spans="1:4" ht="14.1" customHeight="1" x14ac:dyDescent="0.2">
      <c r="A189" s="5" t="s">
        <v>125</v>
      </c>
      <c r="B189" s="29">
        <f>SUM(B190:B192)</f>
        <v>-20</v>
      </c>
      <c r="C189" s="29">
        <f t="shared" ref="C189:D189" si="35">SUM(C190:C192)</f>
        <v>-18.099999999999987</v>
      </c>
      <c r="D189" s="30">
        <f t="shared" si="35"/>
        <v>-11.899999999999991</v>
      </c>
    </row>
    <row r="190" spans="1:4" ht="12.75" customHeight="1" x14ac:dyDescent="0.2">
      <c r="A190" s="4" t="s">
        <v>6</v>
      </c>
      <c r="B190" s="6">
        <v>32.200000000000003</v>
      </c>
      <c r="C190" s="6">
        <v>30.800000000000004</v>
      </c>
      <c r="D190" s="7">
        <v>36.200000000000003</v>
      </c>
    </row>
    <row r="191" spans="1:4" ht="12.95" customHeight="1" x14ac:dyDescent="0.2">
      <c r="A191" s="3" t="s">
        <v>519</v>
      </c>
      <c r="B191" s="6"/>
      <c r="C191" s="6"/>
      <c r="D191" s="10"/>
    </row>
    <row r="192" spans="1:4" ht="12.75" customHeight="1" x14ac:dyDescent="0.2">
      <c r="A192" s="4" t="s">
        <v>7</v>
      </c>
      <c r="B192" s="6">
        <v>-52.2</v>
      </c>
      <c r="C192" s="6">
        <v>-48.899999999999991</v>
      </c>
      <c r="D192" s="11">
        <v>-48.099999999999994</v>
      </c>
    </row>
    <row r="193" spans="1:4" ht="12.95" customHeight="1" x14ac:dyDescent="0.2">
      <c r="A193" s="5" t="s">
        <v>126</v>
      </c>
      <c r="B193" s="29">
        <f>SUM(B194:B195)</f>
        <v>-51.100000000000009</v>
      </c>
      <c r="C193" s="29">
        <f t="shared" ref="C193:D193" si="36">SUM(C194:C195)</f>
        <v>-43.3</v>
      </c>
      <c r="D193" s="30">
        <f t="shared" si="36"/>
        <v>-42.5</v>
      </c>
    </row>
    <row r="194" spans="1:4" ht="12.95" customHeight="1" x14ac:dyDescent="0.2">
      <c r="A194" s="4" t="s">
        <v>6</v>
      </c>
      <c r="B194" s="6">
        <v>5.9</v>
      </c>
      <c r="C194" s="6">
        <v>3.6999999999999997</v>
      </c>
      <c r="D194" s="11">
        <v>3.8</v>
      </c>
    </row>
    <row r="195" spans="1:4" ht="12.95" customHeight="1" x14ac:dyDescent="0.2">
      <c r="A195" s="4" t="s">
        <v>7</v>
      </c>
      <c r="B195" s="6">
        <f>SUM(B196:B197)</f>
        <v>-57.000000000000007</v>
      </c>
      <c r="C195" s="6">
        <f t="shared" ref="C195:D195" si="37">SUM(C196:C197)</f>
        <v>-47</v>
      </c>
      <c r="D195" s="10">
        <f t="shared" si="37"/>
        <v>-46.3</v>
      </c>
    </row>
    <row r="196" spans="1:4" ht="12.75" customHeight="1" x14ac:dyDescent="0.2">
      <c r="A196" s="5" t="s">
        <v>127</v>
      </c>
      <c r="B196" s="6">
        <v>-10.6</v>
      </c>
      <c r="C196" s="6">
        <v>-15.7</v>
      </c>
      <c r="D196" s="7">
        <v>-15.8</v>
      </c>
    </row>
    <row r="197" spans="1:4" ht="12.75" customHeight="1" x14ac:dyDescent="0.2">
      <c r="A197" s="5" t="s">
        <v>128</v>
      </c>
      <c r="B197" s="6">
        <v>-46.400000000000006</v>
      </c>
      <c r="C197" s="6">
        <v>-31.299999999999997</v>
      </c>
      <c r="D197" s="14">
        <v>-30.5</v>
      </c>
    </row>
    <row r="198" spans="1:4" ht="14.1" customHeight="1" x14ac:dyDescent="0.2">
      <c r="A198" s="5" t="s">
        <v>129</v>
      </c>
      <c r="B198" s="29">
        <f>SUM(B199:B200)</f>
        <v>1266.5</v>
      </c>
      <c r="C198" s="29">
        <f t="shared" ref="C198:D198" si="38">SUM(C199:C200)</f>
        <v>991.29999999999973</v>
      </c>
      <c r="D198" s="30">
        <f t="shared" si="38"/>
        <v>1065.5999999999999</v>
      </c>
    </row>
    <row r="199" spans="1:4" ht="12.95" customHeight="1" x14ac:dyDescent="0.2">
      <c r="A199" s="4" t="s">
        <v>6</v>
      </c>
      <c r="B199" s="6">
        <f>SUM(B202+B215+B218)</f>
        <v>2008</v>
      </c>
      <c r="C199" s="6">
        <f>SUM(C202+C215+C218)</f>
        <v>1776.2999999999997</v>
      </c>
      <c r="D199" s="10">
        <f>SUM(D202+D215+D218)</f>
        <v>1897.7999999999997</v>
      </c>
    </row>
    <row r="200" spans="1:4" ht="12.95" customHeight="1" x14ac:dyDescent="0.2">
      <c r="A200" s="4" t="s">
        <v>7</v>
      </c>
      <c r="B200" s="6">
        <f>SUM(B209+B216+B219)</f>
        <v>-741.5</v>
      </c>
      <c r="C200" s="6">
        <f t="shared" ref="C200:D200" si="39">SUM(C209+C216+C219)</f>
        <v>-785</v>
      </c>
      <c r="D200" s="10">
        <f t="shared" si="39"/>
        <v>-832.19999999999993</v>
      </c>
    </row>
    <row r="201" spans="1:4" ht="12.95" customHeight="1" x14ac:dyDescent="0.2">
      <c r="A201" s="5" t="s">
        <v>130</v>
      </c>
      <c r="B201" s="29">
        <f>SUM(B202+B209)</f>
        <v>1449.3000000000002</v>
      </c>
      <c r="C201" s="29">
        <f>SUM(C202+C209)</f>
        <v>1289.8999999999999</v>
      </c>
      <c r="D201" s="30">
        <f>SUM(D202+D209)</f>
        <v>1400</v>
      </c>
    </row>
    <row r="202" spans="1:4" ht="12.75" customHeight="1" x14ac:dyDescent="0.2">
      <c r="A202" s="4" t="s">
        <v>6</v>
      </c>
      <c r="B202" s="6">
        <f>SUM(B203:B208)</f>
        <v>1550.4</v>
      </c>
      <c r="C202" s="6">
        <f>SUM(C203:C208)</f>
        <v>1333.3</v>
      </c>
      <c r="D202" s="10">
        <f>SUM(D203:D208)</f>
        <v>1448.8</v>
      </c>
    </row>
    <row r="203" spans="1:4" ht="12.75" customHeight="1" x14ac:dyDescent="0.2">
      <c r="A203" s="5" t="s">
        <v>131</v>
      </c>
      <c r="B203" s="6">
        <v>6.9</v>
      </c>
      <c r="C203" s="6">
        <v>7.0000000000000009</v>
      </c>
      <c r="D203" s="10">
        <v>20.2</v>
      </c>
    </row>
    <row r="204" spans="1:4" ht="12.75" customHeight="1" x14ac:dyDescent="0.2">
      <c r="A204" s="5" t="s">
        <v>132</v>
      </c>
      <c r="B204" s="6">
        <v>0.8</v>
      </c>
      <c r="C204" s="6">
        <v>2</v>
      </c>
      <c r="D204" s="7">
        <v>2</v>
      </c>
    </row>
    <row r="205" spans="1:4" ht="12.75" customHeight="1" x14ac:dyDescent="0.2">
      <c r="A205" s="5" t="s">
        <v>133</v>
      </c>
      <c r="B205" s="6">
        <v>63.9</v>
      </c>
      <c r="C205" s="6">
        <v>48.1</v>
      </c>
      <c r="D205" s="7">
        <v>48</v>
      </c>
    </row>
    <row r="206" spans="1:4" ht="12.75" customHeight="1" x14ac:dyDescent="0.2">
      <c r="A206" s="5" t="s">
        <v>134</v>
      </c>
      <c r="B206" s="6">
        <v>4.9000000000000004</v>
      </c>
      <c r="C206" s="6">
        <v>3.6</v>
      </c>
      <c r="D206" s="7">
        <v>3.6</v>
      </c>
    </row>
    <row r="207" spans="1:4" ht="12.75" customHeight="1" x14ac:dyDescent="0.2">
      <c r="A207" s="5" t="s">
        <v>135</v>
      </c>
      <c r="B207" s="6">
        <v>12.6</v>
      </c>
      <c r="C207" s="6">
        <v>11.599999999999998</v>
      </c>
      <c r="D207" s="7">
        <v>11</v>
      </c>
    </row>
    <row r="208" spans="1:4" ht="12.75" customHeight="1" x14ac:dyDescent="0.2">
      <c r="A208" s="5" t="s">
        <v>136</v>
      </c>
      <c r="B208" s="6">
        <v>1461.3000000000002</v>
      </c>
      <c r="C208" s="6">
        <v>1261</v>
      </c>
      <c r="D208" s="14">
        <v>1364</v>
      </c>
    </row>
    <row r="209" spans="1:4" ht="12.75" customHeight="1" x14ac:dyDescent="0.2">
      <c r="A209" s="4" t="s">
        <v>7</v>
      </c>
      <c r="B209" s="6">
        <f>SUM(B210:B213)</f>
        <v>-101.09999999999998</v>
      </c>
      <c r="C209" s="6">
        <f t="shared" ref="C209:D209" si="40">SUM(C210:C213)</f>
        <v>-43.4</v>
      </c>
      <c r="D209" s="10">
        <f t="shared" si="40"/>
        <v>-48.8</v>
      </c>
    </row>
    <row r="210" spans="1:4" ht="12.75" customHeight="1" x14ac:dyDescent="0.2">
      <c r="A210" s="5" t="s">
        <v>137</v>
      </c>
      <c r="B210" s="6">
        <v>-1.6</v>
      </c>
      <c r="C210" s="6">
        <v>-1.6</v>
      </c>
      <c r="D210" s="10">
        <v>-1.6</v>
      </c>
    </row>
    <row r="211" spans="1:4" ht="12.75" customHeight="1" x14ac:dyDescent="0.2">
      <c r="A211" s="5" t="s">
        <v>138</v>
      </c>
      <c r="B211" s="6">
        <v>-92.899999999999991</v>
      </c>
      <c r="C211" s="6">
        <v>-27.2</v>
      </c>
      <c r="D211" s="10">
        <v>-27.400000000000002</v>
      </c>
    </row>
    <row r="212" spans="1:4" ht="12.75" customHeight="1" x14ac:dyDescent="0.2">
      <c r="A212" s="5" t="s">
        <v>139</v>
      </c>
      <c r="B212" s="6">
        <v>0</v>
      </c>
      <c r="C212" s="6">
        <v>0</v>
      </c>
      <c r="D212" s="10">
        <v>0</v>
      </c>
    </row>
    <row r="213" spans="1:4" ht="12.75" customHeight="1" x14ac:dyDescent="0.2">
      <c r="A213" s="5" t="s">
        <v>140</v>
      </c>
      <c r="B213" s="6">
        <v>-6.6</v>
      </c>
      <c r="C213" s="6">
        <v>-14.6</v>
      </c>
      <c r="D213" s="10">
        <v>-19.799999999999997</v>
      </c>
    </row>
    <row r="214" spans="1:4" ht="12.95" customHeight="1" x14ac:dyDescent="0.2">
      <c r="A214" s="5" t="s">
        <v>141</v>
      </c>
      <c r="B214" s="29">
        <f>SUM(B215:B216)</f>
        <v>-348.6</v>
      </c>
      <c r="C214" s="29">
        <f t="shared" ref="C214:D214" si="41">SUM(C215:C216)</f>
        <v>-436.29999999999995</v>
      </c>
      <c r="D214" s="30">
        <f t="shared" si="41"/>
        <v>-466.69999999999993</v>
      </c>
    </row>
    <row r="215" spans="1:4" ht="12.75" customHeight="1" x14ac:dyDescent="0.2">
      <c r="A215" s="4" t="s">
        <v>6</v>
      </c>
      <c r="B215" s="6">
        <v>9.0999999999999979</v>
      </c>
      <c r="C215" s="6">
        <v>8.6</v>
      </c>
      <c r="D215" s="10">
        <v>8.6000000000000014</v>
      </c>
    </row>
    <row r="216" spans="1:4" ht="12.75" customHeight="1" x14ac:dyDescent="0.2">
      <c r="A216" s="4" t="s">
        <v>7</v>
      </c>
      <c r="B216" s="6">
        <v>-357.70000000000005</v>
      </c>
      <c r="C216" s="6">
        <v>-444.9</v>
      </c>
      <c r="D216" s="10">
        <v>-475.29999999999995</v>
      </c>
    </row>
    <row r="217" spans="1:4" ht="12.95" customHeight="1" x14ac:dyDescent="0.2">
      <c r="A217" s="5" t="s">
        <v>142</v>
      </c>
      <c r="B217" s="29">
        <f>SUM(B218:B219)</f>
        <v>165.80000000000013</v>
      </c>
      <c r="C217" s="29">
        <f t="shared" ref="C217:D217" si="42">SUM(C218:C219)</f>
        <v>137.69999999999993</v>
      </c>
      <c r="D217" s="30">
        <f t="shared" si="42"/>
        <v>132.2999999999999</v>
      </c>
    </row>
    <row r="218" spans="1:4" ht="12.75" customHeight="1" x14ac:dyDescent="0.2">
      <c r="A218" s="4" t="s">
        <v>6</v>
      </c>
      <c r="B218" s="6">
        <f>SUM(B221+B224+B227+B230+B233+B236)</f>
        <v>448.50000000000006</v>
      </c>
      <c r="C218" s="6">
        <f t="shared" ref="C218:D218" si="43">SUM(C221+C224+C227+C230+C233+C236)</f>
        <v>434.4</v>
      </c>
      <c r="D218" s="10">
        <f t="shared" si="43"/>
        <v>440.39999999999992</v>
      </c>
    </row>
    <row r="219" spans="1:4" ht="12.75" customHeight="1" x14ac:dyDescent="0.2">
      <c r="A219" s="4" t="s">
        <v>7</v>
      </c>
      <c r="B219" s="6">
        <f>SUM(B222+B225+B228+B231+B234+B239)</f>
        <v>-282.69999999999993</v>
      </c>
      <c r="C219" s="6">
        <f t="shared" ref="C219:D219" si="44">SUM(C222+C225+C228+C231+C234+C239)</f>
        <v>-296.70000000000005</v>
      </c>
      <c r="D219" s="10">
        <f t="shared" si="44"/>
        <v>-308.10000000000002</v>
      </c>
    </row>
    <row r="220" spans="1:4" ht="12.95" customHeight="1" x14ac:dyDescent="0.2">
      <c r="A220" s="5" t="s">
        <v>143</v>
      </c>
      <c r="B220" s="6">
        <f>SUM(B221:B222)</f>
        <v>231.40000000000003</v>
      </c>
      <c r="C220" s="6">
        <f t="shared" ref="C220:D220" si="45">SUM(C221:C222)</f>
        <v>225.10000000000002</v>
      </c>
      <c r="D220" s="10">
        <f t="shared" si="45"/>
        <v>230.89999999999992</v>
      </c>
    </row>
    <row r="221" spans="1:4" ht="12.75" customHeight="1" x14ac:dyDescent="0.2">
      <c r="A221" s="4" t="s">
        <v>6</v>
      </c>
      <c r="B221" s="6">
        <v>300.8</v>
      </c>
      <c r="C221" s="6">
        <v>310.8</v>
      </c>
      <c r="D221" s="10">
        <v>315.49999999999994</v>
      </c>
    </row>
    <row r="222" spans="1:4" ht="12.75" customHeight="1" x14ac:dyDescent="0.2">
      <c r="A222" s="4" t="s">
        <v>7</v>
      </c>
      <c r="B222" s="6">
        <v>-69.399999999999991</v>
      </c>
      <c r="C222" s="6">
        <v>-85.7</v>
      </c>
      <c r="D222" s="7">
        <v>-84.600000000000009</v>
      </c>
    </row>
    <row r="223" spans="1:4" ht="12.95" customHeight="1" x14ac:dyDescent="0.2">
      <c r="A223" s="5" t="s">
        <v>144</v>
      </c>
      <c r="B223" s="6">
        <f>SUM(B224:B225)</f>
        <v>-55.899999999999991</v>
      </c>
      <c r="C223" s="6">
        <f t="shared" ref="C223:D223" si="46">SUM(C224:C225)</f>
        <v>-51.699999999999996</v>
      </c>
      <c r="D223" s="10">
        <f t="shared" si="46"/>
        <v>-53.3</v>
      </c>
    </row>
    <row r="224" spans="1:4" ht="12.75" customHeight="1" x14ac:dyDescent="0.2">
      <c r="A224" s="4" t="s">
        <v>6</v>
      </c>
      <c r="B224" s="6">
        <v>23</v>
      </c>
      <c r="C224" s="6">
        <v>23.9</v>
      </c>
      <c r="D224" s="7">
        <v>23.8</v>
      </c>
    </row>
    <row r="225" spans="1:4" ht="12.75" customHeight="1" x14ac:dyDescent="0.2">
      <c r="A225" s="4" t="s">
        <v>7</v>
      </c>
      <c r="B225" s="6">
        <v>-78.899999999999991</v>
      </c>
      <c r="C225" s="6">
        <v>-75.599999999999994</v>
      </c>
      <c r="D225" s="7">
        <v>-77.099999999999994</v>
      </c>
    </row>
    <row r="226" spans="1:4" ht="12.95" customHeight="1" x14ac:dyDescent="0.2">
      <c r="A226" s="5" t="s">
        <v>145</v>
      </c>
      <c r="B226" s="6">
        <f>SUM(B227:B228)</f>
        <v>9</v>
      </c>
      <c r="C226" s="6">
        <f t="shared" ref="C226:D226" si="47">SUM(C227:C228)</f>
        <v>9.7999999999999972</v>
      </c>
      <c r="D226" s="10">
        <f t="shared" si="47"/>
        <v>11.099999999999998</v>
      </c>
    </row>
    <row r="227" spans="1:4" ht="12.75" customHeight="1" x14ac:dyDescent="0.2">
      <c r="A227" s="4" t="s">
        <v>6</v>
      </c>
      <c r="B227" s="6">
        <v>15.6</v>
      </c>
      <c r="C227" s="6">
        <v>16.599999999999998</v>
      </c>
      <c r="D227" s="7">
        <v>16.399999999999999</v>
      </c>
    </row>
    <row r="228" spans="1:4" ht="12.75" customHeight="1" x14ac:dyDescent="0.2">
      <c r="A228" s="4" t="s">
        <v>7</v>
      </c>
      <c r="B228" s="6">
        <v>-6.6</v>
      </c>
      <c r="C228" s="6">
        <v>-6.8</v>
      </c>
      <c r="D228" s="10">
        <v>-5.3</v>
      </c>
    </row>
    <row r="229" spans="1:4" ht="12.95" customHeight="1" x14ac:dyDescent="0.2">
      <c r="A229" s="5" t="s">
        <v>146</v>
      </c>
      <c r="B229" s="6">
        <f>SUM(B230:B231)</f>
        <v>-5.0999999999999996</v>
      </c>
      <c r="C229" s="6">
        <f t="shared" ref="C229:D229" si="48">SUM(C230:C231)</f>
        <v>-5.0999999999999996</v>
      </c>
      <c r="D229" s="10">
        <f t="shared" si="48"/>
        <v>-4.8999999999999986</v>
      </c>
    </row>
    <row r="230" spans="1:4" ht="12.75" customHeight="1" x14ac:dyDescent="0.2">
      <c r="A230" s="4" t="s">
        <v>6</v>
      </c>
      <c r="B230" s="6">
        <v>4</v>
      </c>
      <c r="C230" s="6">
        <v>4.9000000000000004</v>
      </c>
      <c r="D230" s="10">
        <v>4.5</v>
      </c>
    </row>
    <row r="231" spans="1:4" ht="12.75" customHeight="1" x14ac:dyDescent="0.2">
      <c r="A231" s="4" t="s">
        <v>7</v>
      </c>
      <c r="B231" s="6">
        <v>-9.1</v>
      </c>
      <c r="C231" s="6">
        <v>-10</v>
      </c>
      <c r="D231" s="8">
        <v>-9.3999999999999986</v>
      </c>
    </row>
    <row r="232" spans="1:4" ht="12.95" customHeight="1" x14ac:dyDescent="0.2">
      <c r="A232" s="5" t="s">
        <v>147</v>
      </c>
      <c r="B232" s="6">
        <f>SUM(B233:B234)</f>
        <v>0</v>
      </c>
      <c r="C232" s="6">
        <f t="shared" ref="C232:D232" si="49">SUM(C233:C234)</f>
        <v>0</v>
      </c>
      <c r="D232" s="10">
        <f t="shared" si="49"/>
        <v>0</v>
      </c>
    </row>
    <row r="233" spans="1:4" ht="12.75" customHeight="1" x14ac:dyDescent="0.2">
      <c r="A233" s="5"/>
      <c r="B233" s="6">
        <v>0</v>
      </c>
      <c r="C233" s="6">
        <v>0</v>
      </c>
      <c r="D233" s="8">
        <v>0</v>
      </c>
    </row>
    <row r="234" spans="1:4" ht="12.75" customHeight="1" x14ac:dyDescent="0.2">
      <c r="A234" s="5"/>
      <c r="B234" s="6">
        <v>0</v>
      </c>
      <c r="C234" s="6">
        <v>0</v>
      </c>
      <c r="D234" s="8">
        <v>0</v>
      </c>
    </row>
    <row r="235" spans="1:4" ht="12.95" customHeight="1" x14ac:dyDescent="0.2">
      <c r="A235" s="5" t="s">
        <v>148</v>
      </c>
      <c r="B235" s="6">
        <f>SUM(B236+B239)</f>
        <v>-13.599999999999966</v>
      </c>
      <c r="C235" s="6">
        <f>SUM(C236+C239)</f>
        <v>-40.399999999999991</v>
      </c>
      <c r="D235" s="10">
        <f>SUM(D236+D239)</f>
        <v>-51.499999999999986</v>
      </c>
    </row>
    <row r="236" spans="1:4" ht="12.75" customHeight="1" x14ac:dyDescent="0.2">
      <c r="A236" s="4" t="s">
        <v>6</v>
      </c>
      <c r="B236" s="6">
        <f>SUM(B237:B238)</f>
        <v>105.10000000000002</v>
      </c>
      <c r="C236" s="6">
        <f t="shared" ref="C236:D236" si="50">SUM(C237:C238)</f>
        <v>78.2</v>
      </c>
      <c r="D236" s="10">
        <f t="shared" si="50"/>
        <v>80.2</v>
      </c>
    </row>
    <row r="237" spans="1:4" ht="12.75" customHeight="1" x14ac:dyDescent="0.2">
      <c r="A237" s="5" t="s">
        <v>149</v>
      </c>
      <c r="B237" s="6">
        <v>12</v>
      </c>
      <c r="C237" s="6">
        <v>12</v>
      </c>
      <c r="D237" s="10">
        <v>12</v>
      </c>
    </row>
    <row r="238" spans="1:4" ht="12.75" customHeight="1" x14ac:dyDescent="0.2">
      <c r="A238" s="5" t="s">
        <v>150</v>
      </c>
      <c r="B238" s="6">
        <v>93.100000000000023</v>
      </c>
      <c r="C238" s="6">
        <v>66.2</v>
      </c>
      <c r="D238" s="10">
        <v>68.2</v>
      </c>
    </row>
    <row r="239" spans="1:4" ht="12.75" customHeight="1" x14ac:dyDescent="0.2">
      <c r="A239" s="4" t="s">
        <v>7</v>
      </c>
      <c r="B239" s="6">
        <f>SUM(B240:B243)</f>
        <v>-118.69999999999999</v>
      </c>
      <c r="C239" s="6">
        <f t="shared" ref="C239:D239" si="51">SUM(C240:C243)</f>
        <v>-118.6</v>
      </c>
      <c r="D239" s="10">
        <f t="shared" si="51"/>
        <v>-131.69999999999999</v>
      </c>
    </row>
    <row r="240" spans="1:4" ht="12.75" customHeight="1" x14ac:dyDescent="0.2">
      <c r="A240" s="5" t="s">
        <v>151</v>
      </c>
      <c r="B240" s="6">
        <v>-46.7</v>
      </c>
      <c r="C240" s="6">
        <v>-53.199999999999996</v>
      </c>
      <c r="D240" s="10">
        <v>-58.8</v>
      </c>
    </row>
    <row r="241" spans="1:4" ht="12.75" customHeight="1" x14ac:dyDescent="0.2">
      <c r="A241" s="5" t="s">
        <v>152</v>
      </c>
      <c r="B241" s="6">
        <v>-67.199999999999989</v>
      </c>
      <c r="C241" s="6">
        <v>-56.2</v>
      </c>
      <c r="D241" s="10">
        <v>-56.300000000000004</v>
      </c>
    </row>
    <row r="242" spans="1:4" ht="12.75" customHeight="1" x14ac:dyDescent="0.2">
      <c r="A242" s="5" t="s">
        <v>153</v>
      </c>
      <c r="B242" s="6">
        <v>-4.3</v>
      </c>
      <c r="C242" s="6">
        <v>-8.6</v>
      </c>
      <c r="D242" s="10">
        <v>-15.9</v>
      </c>
    </row>
    <row r="243" spans="1:4" ht="12.75" customHeight="1" x14ac:dyDescent="0.2">
      <c r="A243" s="5" t="s">
        <v>154</v>
      </c>
      <c r="B243" s="6">
        <v>-0.5</v>
      </c>
      <c r="C243" s="6">
        <v>-0.60000000000000009</v>
      </c>
      <c r="D243" s="10">
        <v>-0.7</v>
      </c>
    </row>
    <row r="244" spans="1:4" ht="14.1" customHeight="1" x14ac:dyDescent="0.2">
      <c r="A244" s="5" t="s">
        <v>155</v>
      </c>
      <c r="B244" s="29">
        <f>SUM(B245:B246)</f>
        <v>16.399999999999999</v>
      </c>
      <c r="C244" s="29">
        <f t="shared" ref="C244:D244" si="52">SUM(C245:C246)</f>
        <v>32.70000000000001</v>
      </c>
      <c r="D244" s="30">
        <f t="shared" si="52"/>
        <v>24.500000000000007</v>
      </c>
    </row>
    <row r="245" spans="1:4" ht="12.95" customHeight="1" x14ac:dyDescent="0.2">
      <c r="A245" s="4" t="s">
        <v>6</v>
      </c>
      <c r="B245" s="6">
        <f t="shared" ref="B245:D246" si="53">SUM(B248+B251)</f>
        <v>44.6</v>
      </c>
      <c r="C245" s="6">
        <f t="shared" si="53"/>
        <v>68.100000000000009</v>
      </c>
      <c r="D245" s="10">
        <f t="shared" si="53"/>
        <v>51.300000000000004</v>
      </c>
    </row>
    <row r="246" spans="1:4" ht="12.95" customHeight="1" x14ac:dyDescent="0.2">
      <c r="A246" s="4" t="s">
        <v>7</v>
      </c>
      <c r="B246" s="6">
        <f t="shared" si="53"/>
        <v>-28.200000000000003</v>
      </c>
      <c r="C246" s="6">
        <f t="shared" si="53"/>
        <v>-35.4</v>
      </c>
      <c r="D246" s="10">
        <f t="shared" si="53"/>
        <v>-26.799999999999997</v>
      </c>
    </row>
    <row r="247" spans="1:4" ht="12.95" customHeight="1" x14ac:dyDescent="0.2">
      <c r="A247" s="5" t="s">
        <v>156</v>
      </c>
      <c r="B247" s="6">
        <f>SUM(B248:B249)</f>
        <v>20.200000000000003</v>
      </c>
      <c r="C247" s="6">
        <f t="shared" ref="C247:D247" si="54">SUM(C248:C249)</f>
        <v>8.2999999999999989</v>
      </c>
      <c r="D247" s="10">
        <f t="shared" si="54"/>
        <v>0.70000000000000018</v>
      </c>
    </row>
    <row r="248" spans="1:4" ht="12.75" customHeight="1" x14ac:dyDescent="0.2">
      <c r="A248" s="4" t="s">
        <v>6</v>
      </c>
      <c r="B248" s="6">
        <v>29.3</v>
      </c>
      <c r="C248" s="6">
        <v>23.2</v>
      </c>
      <c r="D248" s="11">
        <v>6.4</v>
      </c>
    </row>
    <row r="249" spans="1:4" ht="12.75" customHeight="1" x14ac:dyDescent="0.2">
      <c r="A249" s="4" t="s">
        <v>7</v>
      </c>
      <c r="B249" s="6">
        <v>-9.1</v>
      </c>
      <c r="C249" s="6">
        <v>-14.9</v>
      </c>
      <c r="D249" s="11">
        <v>-5.7</v>
      </c>
    </row>
    <row r="250" spans="1:4" ht="12.95" customHeight="1" x14ac:dyDescent="0.2">
      <c r="A250" s="5" t="s">
        <v>157</v>
      </c>
      <c r="B250" s="6">
        <f>SUM(B251:B252)</f>
        <v>-3.8000000000000025</v>
      </c>
      <c r="C250" s="6">
        <f t="shared" ref="C250:D250" si="55">SUM(C251:C252)</f>
        <v>24.400000000000006</v>
      </c>
      <c r="D250" s="10">
        <f t="shared" si="55"/>
        <v>23.800000000000008</v>
      </c>
    </row>
    <row r="251" spans="1:4" ht="12.75" customHeight="1" x14ac:dyDescent="0.2">
      <c r="A251" s="4" t="s">
        <v>6</v>
      </c>
      <c r="B251" s="6">
        <v>15.299999999999999</v>
      </c>
      <c r="C251" s="6">
        <v>44.900000000000006</v>
      </c>
      <c r="D251" s="10">
        <v>44.900000000000006</v>
      </c>
    </row>
    <row r="252" spans="1:4" ht="12.75" customHeight="1" x14ac:dyDescent="0.2">
      <c r="A252" s="4" t="s">
        <v>7</v>
      </c>
      <c r="B252" s="6">
        <v>-19.100000000000001</v>
      </c>
      <c r="C252" s="6">
        <v>-20.5</v>
      </c>
      <c r="D252" s="10">
        <v>-21.099999999999998</v>
      </c>
    </row>
    <row r="253" spans="1:4" ht="12.95" customHeight="1" x14ac:dyDescent="0.2">
      <c r="A253" s="3" t="s">
        <v>519</v>
      </c>
      <c r="B253" s="6"/>
      <c r="C253" s="6"/>
      <c r="D253" s="10"/>
    </row>
    <row r="254" spans="1:4" ht="12.95" customHeight="1" x14ac:dyDescent="0.2">
      <c r="A254" s="5" t="s">
        <v>158</v>
      </c>
      <c r="B254" s="29">
        <f>SUM(B255+B258)</f>
        <v>22.799999999999997</v>
      </c>
      <c r="C254" s="29">
        <f>SUM(C255+C258)</f>
        <v>10.300000000000011</v>
      </c>
      <c r="D254" s="30">
        <f>SUM(D255+D258)</f>
        <v>35.800000000000011</v>
      </c>
    </row>
    <row r="255" spans="1:4" ht="12.75" customHeight="1" x14ac:dyDescent="0.2">
      <c r="A255" s="4" t="s">
        <v>6</v>
      </c>
      <c r="B255" s="6">
        <f>SUM(B256:B257)</f>
        <v>107.5</v>
      </c>
      <c r="C255" s="6">
        <f t="shared" ref="C255:D255" si="56">SUM(C256:C257)</f>
        <v>113</v>
      </c>
      <c r="D255" s="10">
        <f t="shared" si="56"/>
        <v>123.80000000000001</v>
      </c>
    </row>
    <row r="256" spans="1:4" ht="12.75" customHeight="1" x14ac:dyDescent="0.2">
      <c r="A256" s="5" t="s">
        <v>159</v>
      </c>
      <c r="B256" s="6">
        <v>42.4</v>
      </c>
      <c r="C256" s="6">
        <v>35.5</v>
      </c>
      <c r="D256" s="7">
        <v>49.500000000000007</v>
      </c>
    </row>
    <row r="257" spans="1:4" ht="12.75" customHeight="1" x14ac:dyDescent="0.2">
      <c r="A257" s="5" t="s">
        <v>160</v>
      </c>
      <c r="B257" s="6">
        <v>65.099999999999994</v>
      </c>
      <c r="C257" s="6">
        <v>77.5</v>
      </c>
      <c r="D257" s="7">
        <v>74.3</v>
      </c>
    </row>
    <row r="258" spans="1:4" ht="12.75" customHeight="1" x14ac:dyDescent="0.2">
      <c r="A258" s="4" t="s">
        <v>7</v>
      </c>
      <c r="B258" s="6">
        <f>SUM(B259:B261)</f>
        <v>-84.7</v>
      </c>
      <c r="C258" s="6">
        <f t="shared" ref="C258:D258" si="57">SUM(C259:C261)</f>
        <v>-102.69999999999999</v>
      </c>
      <c r="D258" s="10">
        <f t="shared" si="57"/>
        <v>-88</v>
      </c>
    </row>
    <row r="259" spans="1:4" ht="26.1" customHeight="1" x14ac:dyDescent="0.2">
      <c r="A259" s="12" t="s">
        <v>509</v>
      </c>
      <c r="B259" s="6">
        <v>-20.6</v>
      </c>
      <c r="C259" s="6">
        <v>-20.599999999999998</v>
      </c>
      <c r="D259" s="7">
        <v>-15.3</v>
      </c>
    </row>
    <row r="260" spans="1:4" ht="12.75" customHeight="1" x14ac:dyDescent="0.2">
      <c r="A260" s="5" t="s">
        <v>161</v>
      </c>
      <c r="B260" s="6">
        <v>-41</v>
      </c>
      <c r="C260" s="6">
        <v>-57.2</v>
      </c>
      <c r="D260" s="7">
        <v>-34.6</v>
      </c>
    </row>
    <row r="261" spans="1:4" ht="12.75" customHeight="1" x14ac:dyDescent="0.2">
      <c r="A261" s="5" t="s">
        <v>162</v>
      </c>
      <c r="B261" s="6">
        <v>-23.099999999999998</v>
      </c>
      <c r="C261" s="6">
        <v>-24.9</v>
      </c>
      <c r="D261" s="14">
        <v>-38.099999999999994</v>
      </c>
    </row>
    <row r="262" spans="1:4" ht="14.1" customHeight="1" x14ac:dyDescent="0.2">
      <c r="A262" s="3" t="s">
        <v>163</v>
      </c>
      <c r="B262" s="27">
        <f>SUM(B263:B264)</f>
        <v>-2813.3999999999996</v>
      </c>
      <c r="C262" s="27">
        <f>SUM(C263:C264)</f>
        <v>-3559.3000000000006</v>
      </c>
      <c r="D262" s="28">
        <f>SUM(D263:D264)</f>
        <v>-4331.1000000000004</v>
      </c>
    </row>
    <row r="263" spans="1:4" ht="12.95" customHeight="1" x14ac:dyDescent="0.2">
      <c r="A263" s="4" t="s">
        <v>6</v>
      </c>
      <c r="B263" s="6">
        <f>SUM(B266+B271)</f>
        <v>2081</v>
      </c>
      <c r="C263" s="6">
        <f>SUM(C266+C271)</f>
        <v>2265.4</v>
      </c>
      <c r="D263" s="10">
        <f>SUM(D266+D271)</f>
        <v>2485.3000000000002</v>
      </c>
    </row>
    <row r="264" spans="1:4" ht="12.95" customHeight="1" x14ac:dyDescent="0.2">
      <c r="A264" s="4" t="s">
        <v>7</v>
      </c>
      <c r="B264" s="6">
        <f>SUM(B269+B272)</f>
        <v>-4894.3999999999996</v>
      </c>
      <c r="C264" s="6">
        <f>SUM(C269+C272)</f>
        <v>-5824.7000000000007</v>
      </c>
      <c r="D264" s="10">
        <f>SUM(D269+D272)</f>
        <v>-6816.4000000000005</v>
      </c>
    </row>
    <row r="265" spans="1:4" ht="12.95" customHeight="1" x14ac:dyDescent="0.2">
      <c r="A265" s="5" t="s">
        <v>164</v>
      </c>
      <c r="B265" s="29">
        <f>SUM(B266+B269)</f>
        <v>79</v>
      </c>
      <c r="C265" s="29">
        <f t="shared" ref="C265:D265" si="58">SUM(C266+C269)</f>
        <v>73.600000000000009</v>
      </c>
      <c r="D265" s="30">
        <f t="shared" si="58"/>
        <v>84.5</v>
      </c>
    </row>
    <row r="266" spans="1:4" ht="12.75" customHeight="1" x14ac:dyDescent="0.2">
      <c r="A266" s="4" t="s">
        <v>6</v>
      </c>
      <c r="B266" s="6">
        <f>SUM(B267+B268)</f>
        <v>81.5</v>
      </c>
      <c r="C266" s="6">
        <f t="shared" ref="C266:D266" si="59">SUM(C267+C268)</f>
        <v>76.100000000000009</v>
      </c>
      <c r="D266" s="10">
        <f t="shared" si="59"/>
        <v>89.5</v>
      </c>
    </row>
    <row r="267" spans="1:4" ht="12.95" customHeight="1" x14ac:dyDescent="0.2">
      <c r="A267" s="5" t="s">
        <v>165</v>
      </c>
      <c r="B267" s="6">
        <v>30.2</v>
      </c>
      <c r="C267" s="6">
        <v>30.500000000000004</v>
      </c>
      <c r="D267" s="14">
        <v>43.3</v>
      </c>
    </row>
    <row r="268" spans="1:4" ht="12.95" customHeight="1" x14ac:dyDescent="0.2">
      <c r="A268" s="5" t="s">
        <v>507</v>
      </c>
      <c r="B268" s="6">
        <v>51.300000000000004</v>
      </c>
      <c r="C268" s="6">
        <v>45.6</v>
      </c>
      <c r="D268" s="10">
        <v>46.2</v>
      </c>
    </row>
    <row r="269" spans="1:4" ht="12.75" customHeight="1" x14ac:dyDescent="0.2">
      <c r="A269" s="4" t="s">
        <v>7</v>
      </c>
      <c r="B269" s="6">
        <v>-2.5</v>
      </c>
      <c r="C269" s="6">
        <v>-2.5</v>
      </c>
      <c r="D269" s="10">
        <v>-5</v>
      </c>
    </row>
    <row r="270" spans="1:4" ht="12.95" customHeight="1" x14ac:dyDescent="0.2">
      <c r="A270" s="5" t="s">
        <v>166</v>
      </c>
      <c r="B270" s="29">
        <f>SUM(B271:B272)</f>
        <v>-2892.3999999999996</v>
      </c>
      <c r="C270" s="29">
        <f t="shared" ref="C270:D270" si="60">SUM(C271:C272)</f>
        <v>-3632.9000000000005</v>
      </c>
      <c r="D270" s="30">
        <f t="shared" si="60"/>
        <v>-4415.6000000000004</v>
      </c>
    </row>
    <row r="271" spans="1:4" ht="12.95" customHeight="1" x14ac:dyDescent="0.2">
      <c r="A271" s="4" t="s">
        <v>6</v>
      </c>
      <c r="B271" s="6">
        <f t="shared" ref="B271:D272" si="61">SUM(B274+B301+B359)</f>
        <v>1999.5</v>
      </c>
      <c r="C271" s="6">
        <f t="shared" si="61"/>
        <v>2189.3000000000002</v>
      </c>
      <c r="D271" s="10">
        <f t="shared" si="61"/>
        <v>2395.8000000000002</v>
      </c>
    </row>
    <row r="272" spans="1:4" ht="12.95" customHeight="1" x14ac:dyDescent="0.2">
      <c r="A272" s="4" t="s">
        <v>7</v>
      </c>
      <c r="B272" s="6">
        <f t="shared" si="61"/>
        <v>-4891.8999999999996</v>
      </c>
      <c r="C272" s="6">
        <f t="shared" si="61"/>
        <v>-5822.2000000000007</v>
      </c>
      <c r="D272" s="10">
        <f t="shared" si="61"/>
        <v>-6811.4000000000005</v>
      </c>
    </row>
    <row r="273" spans="1:4" ht="12.95" customHeight="1" x14ac:dyDescent="0.2">
      <c r="A273" s="5" t="s">
        <v>167</v>
      </c>
      <c r="B273" s="29">
        <f>SUM(B274:B275)</f>
        <v>-2690.7</v>
      </c>
      <c r="C273" s="29">
        <f t="shared" ref="C273:D273" si="62">SUM(C274:C275)</f>
        <v>-3415.1000000000004</v>
      </c>
      <c r="D273" s="30">
        <f t="shared" si="62"/>
        <v>-4140.0000000000009</v>
      </c>
    </row>
    <row r="274" spans="1:4" ht="12.95" customHeight="1" x14ac:dyDescent="0.2">
      <c r="A274" s="4" t="s">
        <v>6</v>
      </c>
      <c r="B274" s="6">
        <f t="shared" ref="B274:D275" si="63">SUM(B277+B298)</f>
        <v>323.89999999999998</v>
      </c>
      <c r="C274" s="6">
        <f t="shared" si="63"/>
        <v>425.2</v>
      </c>
      <c r="D274" s="10">
        <f t="shared" si="63"/>
        <v>535.70000000000005</v>
      </c>
    </row>
    <row r="275" spans="1:4" ht="12.95" customHeight="1" x14ac:dyDescent="0.2">
      <c r="A275" s="4" t="s">
        <v>7</v>
      </c>
      <c r="B275" s="6">
        <f t="shared" si="63"/>
        <v>-3014.6</v>
      </c>
      <c r="C275" s="6">
        <f t="shared" si="63"/>
        <v>-3840.3</v>
      </c>
      <c r="D275" s="10">
        <f t="shared" si="63"/>
        <v>-4675.7000000000007</v>
      </c>
    </row>
    <row r="276" spans="1:4" ht="12.95" customHeight="1" x14ac:dyDescent="0.2">
      <c r="A276" s="5" t="s">
        <v>168</v>
      </c>
      <c r="B276" s="6">
        <f>SUM(B277:B278)</f>
        <v>-2690.7</v>
      </c>
      <c r="C276" s="6">
        <f t="shared" ref="C276:D276" si="64">SUM(C277:C278)</f>
        <v>-3415.1000000000004</v>
      </c>
      <c r="D276" s="10">
        <f t="shared" si="64"/>
        <v>-4140.0000000000009</v>
      </c>
    </row>
    <row r="277" spans="1:4" ht="12.75" customHeight="1" x14ac:dyDescent="0.2">
      <c r="A277" s="4" t="s">
        <v>6</v>
      </c>
      <c r="B277" s="6">
        <f>SUM(B280+B291)</f>
        <v>323.89999999999998</v>
      </c>
      <c r="C277" s="6">
        <f>SUM(C280+C291)</f>
        <v>425.2</v>
      </c>
      <c r="D277" s="10">
        <f>SUM(D280+D291)</f>
        <v>535.70000000000005</v>
      </c>
    </row>
    <row r="278" spans="1:4" ht="12.75" customHeight="1" x14ac:dyDescent="0.2">
      <c r="A278" s="4" t="s">
        <v>7</v>
      </c>
      <c r="B278" s="6">
        <f>SUM(B285+B292)</f>
        <v>-3014.6</v>
      </c>
      <c r="C278" s="6">
        <f>SUM(C285+C292)</f>
        <v>-3840.3</v>
      </c>
      <c r="D278" s="10">
        <f>SUM(D285+D292)</f>
        <v>-4675.7000000000007</v>
      </c>
    </row>
    <row r="279" spans="1:4" ht="12.95" customHeight="1" x14ac:dyDescent="0.2">
      <c r="A279" s="5" t="s">
        <v>169</v>
      </c>
      <c r="B279" s="6">
        <f>SUM(B280+B285)</f>
        <v>-607</v>
      </c>
      <c r="C279" s="6">
        <f>SUM(C280+C285)</f>
        <v>-1011.1000000000001</v>
      </c>
      <c r="D279" s="10">
        <f>SUM(D280+D285)</f>
        <v>-972.10000000000014</v>
      </c>
    </row>
    <row r="280" spans="1:4" ht="12.75" customHeight="1" x14ac:dyDescent="0.2">
      <c r="A280" s="4" t="s">
        <v>6</v>
      </c>
      <c r="B280" s="6">
        <f>SUM(B281:B284)</f>
        <v>323.89999999999998</v>
      </c>
      <c r="C280" s="6">
        <f t="shared" ref="C280:D280" si="65">SUM(C281:C284)</f>
        <v>425.2</v>
      </c>
      <c r="D280" s="10">
        <f t="shared" si="65"/>
        <v>535.70000000000005</v>
      </c>
    </row>
    <row r="281" spans="1:4" ht="12.75" customHeight="1" x14ac:dyDescent="0.2">
      <c r="A281" s="5" t="s">
        <v>170</v>
      </c>
      <c r="B281" s="6">
        <v>224.9</v>
      </c>
      <c r="C281" s="6">
        <v>332.8</v>
      </c>
      <c r="D281" s="10">
        <v>449</v>
      </c>
    </row>
    <row r="282" spans="1:4" ht="12.75" customHeight="1" x14ac:dyDescent="0.2">
      <c r="A282" s="5" t="s">
        <v>171</v>
      </c>
      <c r="B282" s="6">
        <v>99</v>
      </c>
      <c r="C282" s="6">
        <v>92.399999999999991</v>
      </c>
      <c r="D282" s="10">
        <v>86.7</v>
      </c>
    </row>
    <row r="283" spans="1:4" ht="12.75" customHeight="1" x14ac:dyDescent="0.2">
      <c r="A283" s="5" t="s">
        <v>172</v>
      </c>
      <c r="B283" s="6">
        <v>0</v>
      </c>
      <c r="C283" s="6">
        <v>0</v>
      </c>
      <c r="D283" s="10">
        <v>0</v>
      </c>
    </row>
    <row r="284" spans="1:4" ht="12.75" customHeight="1" x14ac:dyDescent="0.2">
      <c r="A284" s="5" t="s">
        <v>173</v>
      </c>
      <c r="B284" s="6">
        <v>0</v>
      </c>
      <c r="C284" s="6">
        <v>0</v>
      </c>
      <c r="D284" s="10">
        <v>0</v>
      </c>
    </row>
    <row r="285" spans="1:4" ht="12.75" customHeight="1" x14ac:dyDescent="0.2">
      <c r="A285" s="4" t="s">
        <v>7</v>
      </c>
      <c r="B285" s="6">
        <f>SUM(B286:B289)</f>
        <v>-930.9</v>
      </c>
      <c r="C285" s="6">
        <f t="shared" ref="C285:D285" si="66">SUM(C286:C289)</f>
        <v>-1436.3000000000002</v>
      </c>
      <c r="D285" s="10">
        <f t="shared" si="66"/>
        <v>-1507.8000000000002</v>
      </c>
    </row>
    <row r="286" spans="1:4" ht="12.75" customHeight="1" x14ac:dyDescent="0.2">
      <c r="A286" s="5" t="s">
        <v>174</v>
      </c>
      <c r="B286" s="6">
        <v>-175.7</v>
      </c>
      <c r="C286" s="6">
        <v>-315.90000000000003</v>
      </c>
      <c r="D286" s="10">
        <v>-332.5</v>
      </c>
    </row>
    <row r="287" spans="1:4" ht="12.75" customHeight="1" x14ac:dyDescent="0.2">
      <c r="A287" s="5" t="s">
        <v>175</v>
      </c>
      <c r="B287" s="6">
        <v>-154.30000000000001</v>
      </c>
      <c r="C287" s="6">
        <v>-49.4</v>
      </c>
      <c r="D287" s="7">
        <v>-116.1</v>
      </c>
    </row>
    <row r="288" spans="1:4" ht="12.75" customHeight="1" x14ac:dyDescent="0.2">
      <c r="A288" s="5" t="s">
        <v>176</v>
      </c>
      <c r="B288" s="6">
        <v>-104.60000000000001</v>
      </c>
      <c r="C288" s="6">
        <v>-140.70000000000002</v>
      </c>
      <c r="D288" s="10">
        <v>-175.6</v>
      </c>
    </row>
    <row r="289" spans="1:4" ht="12.75" customHeight="1" x14ac:dyDescent="0.2">
      <c r="A289" s="5" t="s">
        <v>177</v>
      </c>
      <c r="B289" s="6">
        <v>-496.29999999999995</v>
      </c>
      <c r="C289" s="6">
        <v>-930.30000000000007</v>
      </c>
      <c r="D289" s="11">
        <v>-883.6</v>
      </c>
    </row>
    <row r="290" spans="1:4" ht="12.95" customHeight="1" x14ac:dyDescent="0.2">
      <c r="A290" s="5" t="s">
        <v>178</v>
      </c>
      <c r="B290" s="6">
        <f>SUM(B291:B292)</f>
        <v>-2083.6999999999998</v>
      </c>
      <c r="C290" s="6">
        <f t="shared" ref="C290:D290" si="67">SUM(C291:C292)</f>
        <v>-2404</v>
      </c>
      <c r="D290" s="10">
        <f t="shared" si="67"/>
        <v>-3167.9000000000005</v>
      </c>
    </row>
    <row r="291" spans="1:4" ht="12.75" customHeight="1" x14ac:dyDescent="0.2">
      <c r="A291" s="4" t="s">
        <v>6</v>
      </c>
      <c r="B291" s="6">
        <v>0</v>
      </c>
      <c r="C291" s="6">
        <v>0</v>
      </c>
      <c r="D291" s="10">
        <v>0</v>
      </c>
    </row>
    <row r="292" spans="1:4" ht="12.75" customHeight="1" x14ac:dyDescent="0.2">
      <c r="A292" s="4" t="s">
        <v>7</v>
      </c>
      <c r="B292" s="6">
        <f>SUM(B293:B296)</f>
        <v>-2083.6999999999998</v>
      </c>
      <c r="C292" s="6">
        <f t="shared" ref="C292:D292" si="68">SUM(C293:C296)</f>
        <v>-2404</v>
      </c>
      <c r="D292" s="10">
        <f t="shared" si="68"/>
        <v>-3167.9000000000005</v>
      </c>
    </row>
    <row r="293" spans="1:4" ht="12.75" customHeight="1" x14ac:dyDescent="0.2">
      <c r="A293" s="5" t="s">
        <v>179</v>
      </c>
      <c r="B293" s="6">
        <v>-561</v>
      </c>
      <c r="C293" s="6">
        <v>-304</v>
      </c>
      <c r="D293" s="10">
        <v>-356.09999999999997</v>
      </c>
    </row>
    <row r="294" spans="1:4" ht="12.75" customHeight="1" x14ac:dyDescent="0.2">
      <c r="A294" s="5" t="s">
        <v>180</v>
      </c>
      <c r="B294" s="6">
        <v>-84.899999999999991</v>
      </c>
      <c r="C294" s="6">
        <v>-237.7</v>
      </c>
      <c r="D294" s="10">
        <v>-175.3</v>
      </c>
    </row>
    <row r="295" spans="1:4" ht="12.75" customHeight="1" x14ac:dyDescent="0.2">
      <c r="A295" s="5" t="s">
        <v>181</v>
      </c>
      <c r="B295" s="6">
        <v>-158.30000000000001</v>
      </c>
      <c r="C295" s="6">
        <v>-324.5</v>
      </c>
      <c r="D295" s="10">
        <v>-462.90000000000003</v>
      </c>
    </row>
    <row r="296" spans="1:4" ht="12.75" customHeight="1" x14ac:dyDescent="0.2">
      <c r="A296" s="5" t="s">
        <v>182</v>
      </c>
      <c r="B296" s="6">
        <v>-1279.5</v>
      </c>
      <c r="C296" s="6">
        <v>-1537.7999999999997</v>
      </c>
      <c r="D296" s="14">
        <v>-2173.6000000000004</v>
      </c>
    </row>
    <row r="297" spans="1:4" ht="13.5" customHeight="1" x14ac:dyDescent="0.2">
      <c r="A297" s="5" t="s">
        <v>183</v>
      </c>
      <c r="B297" s="6">
        <f>SUM(B298:B299)</f>
        <v>0</v>
      </c>
      <c r="C297" s="6">
        <f t="shared" ref="C297:D297" si="69">SUM(C298:C299)</f>
        <v>0</v>
      </c>
      <c r="D297" s="10">
        <f t="shared" si="69"/>
        <v>0</v>
      </c>
    </row>
    <row r="298" spans="1:4" ht="12.75" customHeight="1" x14ac:dyDescent="0.2">
      <c r="A298" s="4" t="s">
        <v>6</v>
      </c>
      <c r="B298" s="6">
        <v>0</v>
      </c>
      <c r="C298" s="6">
        <v>0</v>
      </c>
      <c r="D298" s="10">
        <v>0</v>
      </c>
    </row>
    <row r="299" spans="1:4" ht="12.75" customHeight="1" x14ac:dyDescent="0.2">
      <c r="A299" s="4" t="s">
        <v>7</v>
      </c>
      <c r="B299" s="6">
        <v>0</v>
      </c>
      <c r="C299" s="6">
        <v>0</v>
      </c>
      <c r="D299" s="10">
        <v>0</v>
      </c>
    </row>
    <row r="300" spans="1:4" ht="12.95" customHeight="1" x14ac:dyDescent="0.2">
      <c r="A300" s="5" t="s">
        <v>184</v>
      </c>
      <c r="B300" s="29">
        <f>SUM(B301:B302)</f>
        <v>-452.5999999999998</v>
      </c>
      <c r="C300" s="29">
        <f>SUM(C301:C302)</f>
        <v>-433.1</v>
      </c>
      <c r="D300" s="30">
        <f>SUM(D301:D302)</f>
        <v>-426.09999999999997</v>
      </c>
    </row>
    <row r="301" spans="1:4" ht="12.95" customHeight="1" x14ac:dyDescent="0.2">
      <c r="A301" s="4" t="s">
        <v>6</v>
      </c>
      <c r="B301" s="6">
        <f t="shared" ref="B301:D302" si="70">SUM(B304+B320)</f>
        <v>220.20000000000005</v>
      </c>
      <c r="C301" s="6">
        <f t="shared" si="70"/>
        <v>246.5</v>
      </c>
      <c r="D301" s="10">
        <f t="shared" si="70"/>
        <v>348.3</v>
      </c>
    </row>
    <row r="302" spans="1:4" ht="12.95" customHeight="1" x14ac:dyDescent="0.2">
      <c r="A302" s="4" t="s">
        <v>7</v>
      </c>
      <c r="B302" s="6">
        <f t="shared" si="70"/>
        <v>-672.79999999999984</v>
      </c>
      <c r="C302" s="6">
        <f t="shared" si="70"/>
        <v>-679.6</v>
      </c>
      <c r="D302" s="10">
        <f t="shared" si="70"/>
        <v>-774.4</v>
      </c>
    </row>
    <row r="303" spans="1:4" ht="12.95" customHeight="1" x14ac:dyDescent="0.2">
      <c r="A303" s="5" t="s">
        <v>185</v>
      </c>
      <c r="B303" s="6">
        <f>SUM(B304:B305)</f>
        <v>5.3</v>
      </c>
      <c r="C303" s="6">
        <f t="shared" ref="C303:D303" si="71">SUM(C304:C305)</f>
        <v>10</v>
      </c>
      <c r="D303" s="10">
        <f t="shared" si="71"/>
        <v>5.4</v>
      </c>
    </row>
    <row r="304" spans="1:4" ht="12.75" customHeight="1" x14ac:dyDescent="0.2">
      <c r="A304" s="4" t="s">
        <v>6</v>
      </c>
      <c r="B304" s="6">
        <f>SUM(B307+B310+B313+B317)</f>
        <v>5.3</v>
      </c>
      <c r="C304" s="6">
        <f>SUM(C307+C310+C313+C317)</f>
        <v>10</v>
      </c>
      <c r="D304" s="10">
        <f>SUM(D307+D310+D313+D317)</f>
        <v>5.4</v>
      </c>
    </row>
    <row r="305" spans="1:4" ht="12.75" customHeight="1" x14ac:dyDescent="0.2">
      <c r="A305" s="4" t="s">
        <v>7</v>
      </c>
      <c r="B305" s="6">
        <f>SUM(B308+B311+B315+B318)</f>
        <v>0</v>
      </c>
      <c r="C305" s="6">
        <f>SUM(C308+C311+C315+C318)</f>
        <v>0</v>
      </c>
      <c r="D305" s="10">
        <f>SUM(D308+D311+D315+D318)</f>
        <v>0</v>
      </c>
    </row>
    <row r="306" spans="1:4" ht="12.95" customHeight="1" x14ac:dyDescent="0.2">
      <c r="A306" s="5" t="s">
        <v>186</v>
      </c>
      <c r="B306" s="6">
        <f>SUM(B307:B308)</f>
        <v>0</v>
      </c>
      <c r="C306" s="6">
        <f t="shared" ref="C306:D306" si="72">SUM(C307:C308)</f>
        <v>0</v>
      </c>
      <c r="D306" s="10">
        <f t="shared" si="72"/>
        <v>0</v>
      </c>
    </row>
    <row r="307" spans="1:4" ht="12.75" customHeight="1" x14ac:dyDescent="0.2">
      <c r="A307" s="4" t="s">
        <v>6</v>
      </c>
      <c r="B307" s="6">
        <v>0</v>
      </c>
      <c r="C307" s="6">
        <v>0</v>
      </c>
      <c r="D307" s="10">
        <v>0</v>
      </c>
    </row>
    <row r="308" spans="1:4" ht="12.75" customHeight="1" x14ac:dyDescent="0.2">
      <c r="A308" s="4" t="s">
        <v>7</v>
      </c>
      <c r="B308" s="6">
        <v>0</v>
      </c>
      <c r="C308" s="6">
        <v>0</v>
      </c>
      <c r="D308" s="10">
        <v>0</v>
      </c>
    </row>
    <row r="309" spans="1:4" ht="12.95" customHeight="1" x14ac:dyDescent="0.2">
      <c r="A309" s="5" t="s">
        <v>187</v>
      </c>
      <c r="B309" s="6">
        <f>SUM(B310:B311)</f>
        <v>0</v>
      </c>
      <c r="C309" s="6">
        <f t="shared" ref="C309:D309" si="73">SUM(C310:C311)</f>
        <v>0</v>
      </c>
      <c r="D309" s="10">
        <f t="shared" si="73"/>
        <v>0</v>
      </c>
    </row>
    <row r="310" spans="1:4" ht="12.75" customHeight="1" x14ac:dyDescent="0.2">
      <c r="A310" s="4" t="s">
        <v>6</v>
      </c>
      <c r="B310" s="6">
        <v>0</v>
      </c>
      <c r="C310" s="6">
        <v>0</v>
      </c>
      <c r="D310" s="10">
        <v>0</v>
      </c>
    </row>
    <row r="311" spans="1:4" ht="12.75" customHeight="1" x14ac:dyDescent="0.2">
      <c r="A311" s="4" t="s">
        <v>7</v>
      </c>
      <c r="B311" s="6">
        <v>0</v>
      </c>
      <c r="C311" s="6">
        <v>0</v>
      </c>
      <c r="D311" s="10">
        <v>0</v>
      </c>
    </row>
    <row r="312" spans="1:4" ht="12.95" customHeight="1" x14ac:dyDescent="0.2">
      <c r="A312" s="5" t="s">
        <v>188</v>
      </c>
      <c r="B312" s="6">
        <f>SUM(B313:B315)</f>
        <v>0</v>
      </c>
      <c r="C312" s="6">
        <f t="shared" ref="C312:D312" si="74">SUM(C313:C315)</f>
        <v>0</v>
      </c>
      <c r="D312" s="10">
        <f t="shared" si="74"/>
        <v>0</v>
      </c>
    </row>
    <row r="313" spans="1:4" ht="12.75" customHeight="1" x14ac:dyDescent="0.2">
      <c r="A313" s="4" t="s">
        <v>6</v>
      </c>
      <c r="B313" s="6">
        <v>0</v>
      </c>
      <c r="C313" s="6">
        <v>0</v>
      </c>
      <c r="D313" s="10">
        <v>0</v>
      </c>
    </row>
    <row r="314" spans="1:4" ht="12.75" customHeight="1" x14ac:dyDescent="0.2">
      <c r="A314" s="3" t="s">
        <v>520</v>
      </c>
      <c r="B314" s="27"/>
      <c r="C314" s="27"/>
      <c r="D314" s="28"/>
    </row>
    <row r="315" spans="1:4" ht="12.75" customHeight="1" x14ac:dyDescent="0.2">
      <c r="A315" s="4" t="s">
        <v>7</v>
      </c>
      <c r="B315" s="6">
        <v>0</v>
      </c>
      <c r="C315" s="6">
        <v>0</v>
      </c>
      <c r="D315" s="10">
        <v>0</v>
      </c>
    </row>
    <row r="316" spans="1:4" ht="12.95" customHeight="1" x14ac:dyDescent="0.2">
      <c r="A316" s="5" t="s">
        <v>189</v>
      </c>
      <c r="B316" s="6">
        <f>SUM(B317:B318)</f>
        <v>5.3</v>
      </c>
      <c r="C316" s="6">
        <f t="shared" ref="C316:D316" si="75">SUM(C317:C318)</f>
        <v>10</v>
      </c>
      <c r="D316" s="10">
        <f t="shared" si="75"/>
        <v>5.4</v>
      </c>
    </row>
    <row r="317" spans="1:4" ht="12.75" customHeight="1" x14ac:dyDescent="0.2">
      <c r="A317" s="4" t="s">
        <v>6</v>
      </c>
      <c r="B317" s="6">
        <v>5.3</v>
      </c>
      <c r="C317" s="6">
        <v>10</v>
      </c>
      <c r="D317" s="7">
        <v>5.4</v>
      </c>
    </row>
    <row r="318" spans="1:4" ht="12.75" customHeight="1" x14ac:dyDescent="0.2">
      <c r="A318" s="4" t="s">
        <v>7</v>
      </c>
      <c r="B318" s="6">
        <v>0</v>
      </c>
      <c r="C318" s="6">
        <v>0</v>
      </c>
      <c r="D318" s="7">
        <v>0</v>
      </c>
    </row>
    <row r="319" spans="1:4" ht="12.95" customHeight="1" x14ac:dyDescent="0.2">
      <c r="A319" s="5" t="s">
        <v>190</v>
      </c>
      <c r="B319" s="6">
        <f>SUM(B320:B321)</f>
        <v>-457.89999999999981</v>
      </c>
      <c r="C319" s="6">
        <f>SUM(C320:C321)</f>
        <v>-443.1</v>
      </c>
      <c r="D319" s="10">
        <f>SUM(D320:D321)</f>
        <v>-431.49999999999994</v>
      </c>
    </row>
    <row r="320" spans="1:4" ht="12.75" customHeight="1" x14ac:dyDescent="0.2">
      <c r="A320" s="4" t="s">
        <v>6</v>
      </c>
      <c r="B320" s="6">
        <f t="shared" ref="B320:D321" si="76">SUM(B323+B344)</f>
        <v>214.90000000000003</v>
      </c>
      <c r="C320" s="6">
        <f t="shared" si="76"/>
        <v>236.5</v>
      </c>
      <c r="D320" s="10">
        <f t="shared" si="76"/>
        <v>342.90000000000003</v>
      </c>
    </row>
    <row r="321" spans="1:4" ht="12.75" customHeight="1" x14ac:dyDescent="0.2">
      <c r="A321" s="4" t="s">
        <v>7</v>
      </c>
      <c r="B321" s="6">
        <f t="shared" si="76"/>
        <v>-672.79999999999984</v>
      </c>
      <c r="C321" s="6">
        <f t="shared" si="76"/>
        <v>-679.6</v>
      </c>
      <c r="D321" s="10">
        <f t="shared" si="76"/>
        <v>-774.4</v>
      </c>
    </row>
    <row r="322" spans="1:4" ht="12.95" customHeight="1" x14ac:dyDescent="0.2">
      <c r="A322" s="5" t="s">
        <v>191</v>
      </c>
      <c r="B322" s="6">
        <f>SUM(B323:B324)</f>
        <v>-475.19999999999982</v>
      </c>
      <c r="C322" s="6">
        <f>SUM(C323:C324)</f>
        <v>-466</v>
      </c>
      <c r="D322" s="10">
        <f>SUM(D323:D324)</f>
        <v>-455.59999999999997</v>
      </c>
    </row>
    <row r="323" spans="1:4" ht="12.75" customHeight="1" x14ac:dyDescent="0.2">
      <c r="A323" s="4" t="s">
        <v>6</v>
      </c>
      <c r="B323" s="6">
        <f>SUM(B326+B329+B334+B341)</f>
        <v>197.60000000000002</v>
      </c>
      <c r="C323" s="6">
        <f>SUM(C326+C329+C334+C341)</f>
        <v>213.6</v>
      </c>
      <c r="D323" s="10">
        <f>SUM(D326+D329+D334+D341)</f>
        <v>318.8</v>
      </c>
    </row>
    <row r="324" spans="1:4" ht="12.75" customHeight="1" x14ac:dyDescent="0.2">
      <c r="A324" s="4" t="s">
        <v>7</v>
      </c>
      <c r="B324" s="6">
        <f>SUM(B327+B330+B337+B342)</f>
        <v>-672.79999999999984</v>
      </c>
      <c r="C324" s="6">
        <f>SUM(C327+C330+C337+C342)</f>
        <v>-679.6</v>
      </c>
      <c r="D324" s="10">
        <f>SUM(D327+D330+D337+D342)</f>
        <v>-774.4</v>
      </c>
    </row>
    <row r="325" spans="1:4" ht="12.95" customHeight="1" x14ac:dyDescent="0.2">
      <c r="A325" s="5" t="s">
        <v>192</v>
      </c>
      <c r="B325" s="6">
        <f>SUM(B326:B327)</f>
        <v>0</v>
      </c>
      <c r="C325" s="6">
        <f t="shared" ref="C325:D325" si="77">SUM(C326:C327)</f>
        <v>0</v>
      </c>
      <c r="D325" s="10">
        <f t="shared" si="77"/>
        <v>0</v>
      </c>
    </row>
    <row r="326" spans="1:4" ht="12.75" customHeight="1" x14ac:dyDescent="0.2">
      <c r="A326" s="4" t="s">
        <v>6</v>
      </c>
      <c r="B326" s="6">
        <v>0</v>
      </c>
      <c r="C326" s="6">
        <v>0</v>
      </c>
      <c r="D326" s="7">
        <v>0</v>
      </c>
    </row>
    <row r="327" spans="1:4" ht="12.75" customHeight="1" x14ac:dyDescent="0.2">
      <c r="A327" s="4" t="s">
        <v>7</v>
      </c>
      <c r="B327" s="6">
        <v>0</v>
      </c>
      <c r="C327" s="6">
        <v>0</v>
      </c>
      <c r="D327" s="7">
        <v>0</v>
      </c>
    </row>
    <row r="328" spans="1:4" ht="12.95" customHeight="1" x14ac:dyDescent="0.2">
      <c r="A328" s="5" t="s">
        <v>193</v>
      </c>
      <c r="B328" s="6">
        <f>SUM(B329:B330)</f>
        <v>-564.99999999999989</v>
      </c>
      <c r="C328" s="6">
        <f t="shared" ref="C328:D328" si="78">SUM(C329:C330)</f>
        <v>-594.90000000000009</v>
      </c>
      <c r="D328" s="10">
        <f t="shared" si="78"/>
        <v>-627</v>
      </c>
    </row>
    <row r="329" spans="1:4" ht="12.75" customHeight="1" x14ac:dyDescent="0.2">
      <c r="A329" s="4" t="s">
        <v>6</v>
      </c>
      <c r="B329" s="6">
        <v>8.9000000000000021</v>
      </c>
      <c r="C329" s="6">
        <v>7.7999999999999972</v>
      </c>
      <c r="D329" s="10">
        <v>72.100000000000009</v>
      </c>
    </row>
    <row r="330" spans="1:4" ht="12.75" customHeight="1" x14ac:dyDescent="0.2">
      <c r="A330" s="4" t="s">
        <v>7</v>
      </c>
      <c r="B330" s="6">
        <f>SUM(B331:B332)</f>
        <v>-573.89999999999986</v>
      </c>
      <c r="C330" s="6">
        <f t="shared" ref="C330:D330" si="79">SUM(C331:C332)</f>
        <v>-602.70000000000005</v>
      </c>
      <c r="D330" s="10">
        <f t="shared" si="79"/>
        <v>-699.1</v>
      </c>
    </row>
    <row r="331" spans="1:4" ht="12.75" customHeight="1" x14ac:dyDescent="0.2">
      <c r="A331" s="5" t="s">
        <v>194</v>
      </c>
      <c r="B331" s="6">
        <v>0</v>
      </c>
      <c r="C331" s="6">
        <v>0</v>
      </c>
      <c r="D331" s="10">
        <v>0</v>
      </c>
    </row>
    <row r="332" spans="1:4" ht="12.75" customHeight="1" x14ac:dyDescent="0.2">
      <c r="A332" s="5" t="s">
        <v>195</v>
      </c>
      <c r="B332" s="6">
        <v>-573.89999999999986</v>
      </c>
      <c r="C332" s="6">
        <v>-602.70000000000005</v>
      </c>
      <c r="D332" s="14">
        <v>-699.1</v>
      </c>
    </row>
    <row r="333" spans="1:4" ht="12.95" customHeight="1" x14ac:dyDescent="0.2">
      <c r="A333" s="5" t="s">
        <v>196</v>
      </c>
      <c r="B333" s="6">
        <f>SUM(B334+B337)</f>
        <v>18.199999999999989</v>
      </c>
      <c r="C333" s="6">
        <f t="shared" ref="C333:D333" si="80">SUM(C334+C337)</f>
        <v>32</v>
      </c>
      <c r="D333" s="10">
        <f t="shared" si="80"/>
        <v>32</v>
      </c>
    </row>
    <row r="334" spans="1:4" ht="12.75" customHeight="1" x14ac:dyDescent="0.2">
      <c r="A334" s="4" t="s">
        <v>6</v>
      </c>
      <c r="B334" s="6">
        <f>SUM(B335:B336)</f>
        <v>117.1</v>
      </c>
      <c r="C334" s="6">
        <f t="shared" ref="C334:D334" si="81">SUM(C335:C336)</f>
        <v>108.9</v>
      </c>
      <c r="D334" s="10">
        <f t="shared" si="81"/>
        <v>107.3</v>
      </c>
    </row>
    <row r="335" spans="1:4" ht="12.75" customHeight="1" x14ac:dyDescent="0.2">
      <c r="A335" s="22" t="s">
        <v>506</v>
      </c>
      <c r="B335" s="6">
        <v>90.899999999999991</v>
      </c>
      <c r="C335" s="6">
        <v>86.7</v>
      </c>
      <c r="D335" s="7">
        <v>86.1</v>
      </c>
    </row>
    <row r="336" spans="1:4" ht="26.1" customHeight="1" x14ac:dyDescent="0.2">
      <c r="A336" s="22" t="s">
        <v>512</v>
      </c>
      <c r="B336" s="13">
        <v>26.2</v>
      </c>
      <c r="C336" s="13">
        <v>22.2</v>
      </c>
      <c r="D336" s="14">
        <v>21.2</v>
      </c>
    </row>
    <row r="337" spans="1:4" ht="12.75" customHeight="1" x14ac:dyDescent="0.2">
      <c r="A337" s="23" t="s">
        <v>7</v>
      </c>
      <c r="B337" s="6">
        <f>SUM(B338:B339)</f>
        <v>-98.9</v>
      </c>
      <c r="C337" s="6">
        <f t="shared" ref="C337:D337" si="82">SUM(C338:C339)</f>
        <v>-76.900000000000006</v>
      </c>
      <c r="D337" s="10">
        <f t="shared" si="82"/>
        <v>-75.3</v>
      </c>
    </row>
    <row r="338" spans="1:4" ht="12.75" customHeight="1" x14ac:dyDescent="0.2">
      <c r="A338" s="22" t="s">
        <v>511</v>
      </c>
      <c r="B338" s="13">
        <v>-42.7</v>
      </c>
      <c r="C338" s="13">
        <v>-56.9</v>
      </c>
      <c r="D338" s="14">
        <v>-60.4</v>
      </c>
    </row>
    <row r="339" spans="1:4" ht="26.1" customHeight="1" x14ac:dyDescent="0.2">
      <c r="A339" s="22" t="s">
        <v>513</v>
      </c>
      <c r="B339" s="6">
        <v>-56.199999999999996</v>
      </c>
      <c r="C339" s="6">
        <v>-20</v>
      </c>
      <c r="D339" s="10">
        <v>-14.899999999999999</v>
      </c>
    </row>
    <row r="340" spans="1:4" ht="13.5" customHeight="1" x14ac:dyDescent="0.2">
      <c r="A340" s="5" t="s">
        <v>197</v>
      </c>
      <c r="B340" s="6">
        <f>SUM(B341:B342)</f>
        <v>71.600000000000009</v>
      </c>
      <c r="C340" s="6">
        <f t="shared" ref="C340:D340" si="83">SUM(C341:C342)</f>
        <v>96.899999999999991</v>
      </c>
      <c r="D340" s="10">
        <f t="shared" si="83"/>
        <v>139.4</v>
      </c>
    </row>
    <row r="341" spans="1:4" ht="12.75" customHeight="1" x14ac:dyDescent="0.2">
      <c r="A341" s="4" t="s">
        <v>6</v>
      </c>
      <c r="B341" s="6">
        <v>71.600000000000009</v>
      </c>
      <c r="C341" s="6">
        <v>96.899999999999991</v>
      </c>
      <c r="D341" s="10">
        <v>139.4</v>
      </c>
    </row>
    <row r="342" spans="1:4" ht="12.75" customHeight="1" x14ac:dyDescent="0.2">
      <c r="A342" s="4" t="s">
        <v>7</v>
      </c>
      <c r="B342" s="6">
        <v>0</v>
      </c>
      <c r="C342" s="6">
        <v>0</v>
      </c>
      <c r="D342" s="10">
        <v>0</v>
      </c>
    </row>
    <row r="343" spans="1:4" ht="12.95" customHeight="1" x14ac:dyDescent="0.2">
      <c r="A343" s="5" t="s">
        <v>198</v>
      </c>
      <c r="B343" s="6">
        <f>SUM(B344:B345)</f>
        <v>17.299999999999997</v>
      </c>
      <c r="C343" s="6">
        <f t="shared" ref="C343:D343" si="84">SUM(C344:C345)</f>
        <v>22.9</v>
      </c>
      <c r="D343" s="10">
        <f t="shared" si="84"/>
        <v>24.1</v>
      </c>
    </row>
    <row r="344" spans="1:4" ht="12.75" customHeight="1" x14ac:dyDescent="0.2">
      <c r="A344" s="4" t="s">
        <v>6</v>
      </c>
      <c r="B344" s="6">
        <f>SUM(B347+B350+B353+B356)</f>
        <v>17.299999999999997</v>
      </c>
      <c r="C344" s="6">
        <f t="shared" ref="C344:D345" si="85">SUM(C347+C350+C353+C356)</f>
        <v>22.9</v>
      </c>
      <c r="D344" s="10">
        <f t="shared" si="85"/>
        <v>24.1</v>
      </c>
    </row>
    <row r="345" spans="1:4" ht="12.75" customHeight="1" x14ac:dyDescent="0.2">
      <c r="A345" s="4" t="s">
        <v>7</v>
      </c>
      <c r="B345" s="6">
        <f>SUM(B348+B351+B354+B357)</f>
        <v>0</v>
      </c>
      <c r="C345" s="6">
        <f t="shared" si="85"/>
        <v>0</v>
      </c>
      <c r="D345" s="10">
        <f t="shared" si="85"/>
        <v>0</v>
      </c>
    </row>
    <row r="346" spans="1:4" ht="12.95" customHeight="1" x14ac:dyDescent="0.2">
      <c r="A346" s="5" t="s">
        <v>199</v>
      </c>
      <c r="B346" s="6">
        <f>SUM(B347:B348)</f>
        <v>0</v>
      </c>
      <c r="C346" s="6">
        <f t="shared" ref="C346:D346" si="86">SUM(C347:C348)</f>
        <v>0</v>
      </c>
      <c r="D346" s="10">
        <f t="shared" si="86"/>
        <v>0</v>
      </c>
    </row>
    <row r="347" spans="1:4" ht="12.75" customHeight="1" x14ac:dyDescent="0.2">
      <c r="A347" s="4" t="s">
        <v>6</v>
      </c>
      <c r="B347" s="6">
        <v>0</v>
      </c>
      <c r="C347" s="6">
        <v>0</v>
      </c>
      <c r="D347" s="10">
        <v>0</v>
      </c>
    </row>
    <row r="348" spans="1:4" ht="12.75" customHeight="1" x14ac:dyDescent="0.2">
      <c r="A348" s="4" t="s">
        <v>7</v>
      </c>
      <c r="B348" s="6">
        <v>0</v>
      </c>
      <c r="C348" s="6">
        <v>0</v>
      </c>
      <c r="D348" s="10">
        <v>0</v>
      </c>
    </row>
    <row r="349" spans="1:4" ht="12.95" customHeight="1" x14ac:dyDescent="0.2">
      <c r="A349" s="5" t="s">
        <v>200</v>
      </c>
      <c r="B349" s="6">
        <f>SUM(B350:B351)</f>
        <v>0</v>
      </c>
      <c r="C349" s="6">
        <f t="shared" ref="C349:D349" si="87">SUM(C350:C351)</f>
        <v>0</v>
      </c>
      <c r="D349" s="10">
        <f t="shared" si="87"/>
        <v>0</v>
      </c>
    </row>
    <row r="350" spans="1:4" ht="12.75" customHeight="1" x14ac:dyDescent="0.2">
      <c r="A350" s="4" t="s">
        <v>6</v>
      </c>
      <c r="B350" s="6">
        <v>0</v>
      </c>
      <c r="C350" s="6">
        <v>0</v>
      </c>
      <c r="D350" s="10">
        <v>0</v>
      </c>
    </row>
    <row r="351" spans="1:4" ht="12.75" customHeight="1" x14ac:dyDescent="0.2">
      <c r="A351" s="4" t="s">
        <v>7</v>
      </c>
      <c r="B351" s="6">
        <v>0</v>
      </c>
      <c r="C351" s="6">
        <v>0</v>
      </c>
      <c r="D351" s="10">
        <v>0</v>
      </c>
    </row>
    <row r="352" spans="1:4" ht="12.95" customHeight="1" x14ac:dyDescent="0.2">
      <c r="A352" s="5" t="s">
        <v>201</v>
      </c>
      <c r="B352" s="6">
        <f>SUM(B353:B354)</f>
        <v>0</v>
      </c>
      <c r="C352" s="6">
        <f t="shared" ref="C352:D352" si="88">SUM(C353:C354)</f>
        <v>0</v>
      </c>
      <c r="D352" s="10">
        <f t="shared" si="88"/>
        <v>0</v>
      </c>
    </row>
    <row r="353" spans="1:4" ht="12.75" customHeight="1" x14ac:dyDescent="0.2">
      <c r="A353" s="4" t="s">
        <v>6</v>
      </c>
      <c r="B353" s="6">
        <v>0</v>
      </c>
      <c r="C353" s="6">
        <v>0</v>
      </c>
      <c r="D353" s="14">
        <v>0</v>
      </c>
    </row>
    <row r="354" spans="1:4" ht="12.75" customHeight="1" x14ac:dyDescent="0.2">
      <c r="A354" s="4" t="s">
        <v>7</v>
      </c>
      <c r="B354" s="6">
        <v>0</v>
      </c>
      <c r="C354" s="6">
        <v>0</v>
      </c>
      <c r="D354" s="14">
        <v>0</v>
      </c>
    </row>
    <row r="355" spans="1:4" ht="12.95" customHeight="1" x14ac:dyDescent="0.2">
      <c r="A355" s="5" t="s">
        <v>202</v>
      </c>
      <c r="B355" s="6">
        <f>SUM(B356:B357)</f>
        <v>17.299999999999997</v>
      </c>
      <c r="C355" s="6">
        <f t="shared" ref="C355:D355" si="89">SUM(C356:C357)</f>
        <v>22.9</v>
      </c>
      <c r="D355" s="10">
        <f t="shared" si="89"/>
        <v>24.1</v>
      </c>
    </row>
    <row r="356" spans="1:4" ht="12.75" customHeight="1" x14ac:dyDescent="0.2">
      <c r="A356" s="4" t="s">
        <v>6</v>
      </c>
      <c r="B356" s="6">
        <v>17.299999999999997</v>
      </c>
      <c r="C356" s="6">
        <v>22.9</v>
      </c>
      <c r="D356" s="10">
        <v>24.1</v>
      </c>
    </row>
    <row r="357" spans="1:4" ht="12.75" customHeight="1" x14ac:dyDescent="0.2">
      <c r="A357" s="4" t="s">
        <v>7</v>
      </c>
      <c r="B357" s="6">
        <v>0</v>
      </c>
      <c r="C357" s="6">
        <v>0</v>
      </c>
      <c r="D357" s="8">
        <v>0</v>
      </c>
    </row>
    <row r="358" spans="1:4" ht="12.95" customHeight="1" x14ac:dyDescent="0.2">
      <c r="A358" s="5" t="s">
        <v>203</v>
      </c>
      <c r="B358" s="29">
        <f>SUM(B359:B360)</f>
        <v>250.90000000000009</v>
      </c>
      <c r="C358" s="29">
        <f>SUM(C359:C360)</f>
        <v>215.30000000000018</v>
      </c>
      <c r="D358" s="30">
        <f>SUM(D359:D360)</f>
        <v>150.5</v>
      </c>
    </row>
    <row r="359" spans="1:4" ht="12.75" customHeight="1" x14ac:dyDescent="0.2">
      <c r="A359" s="4" t="s">
        <v>6</v>
      </c>
      <c r="B359" s="6">
        <f>SUM(B362+B368+B379+B386)</f>
        <v>1455.4</v>
      </c>
      <c r="C359" s="6">
        <f>SUM(C362+C368+C379+C386)</f>
        <v>1517.6000000000001</v>
      </c>
      <c r="D359" s="10">
        <f>SUM(D362+D368+D379+D386)</f>
        <v>1511.8</v>
      </c>
    </row>
    <row r="360" spans="1:4" ht="12.75" customHeight="1" x14ac:dyDescent="0.2">
      <c r="A360" s="4" t="s">
        <v>7</v>
      </c>
      <c r="B360" s="6">
        <f>SUM(B363+B371+B382+B391)</f>
        <v>-1204.5</v>
      </c>
      <c r="C360" s="6">
        <f>SUM(C363+C371+C382+C391)</f>
        <v>-1302.3</v>
      </c>
      <c r="D360" s="10">
        <f>SUM(D363+D371+D382+D391)</f>
        <v>-1361.3</v>
      </c>
    </row>
    <row r="361" spans="1:4" ht="12.95" customHeight="1" x14ac:dyDescent="0.2">
      <c r="A361" s="5" t="s">
        <v>204</v>
      </c>
      <c r="B361" s="6">
        <f>SUM(B362:B363)</f>
        <v>7.4</v>
      </c>
      <c r="C361" s="6">
        <f>SUM(C362:C363)</f>
        <v>23.400000000000002</v>
      </c>
      <c r="D361" s="10">
        <f>SUM(D362:D363)</f>
        <v>33.9</v>
      </c>
    </row>
    <row r="362" spans="1:4" ht="12.75" customHeight="1" x14ac:dyDescent="0.2">
      <c r="A362" s="4" t="s">
        <v>6</v>
      </c>
      <c r="B362" s="6">
        <v>7.4</v>
      </c>
      <c r="C362" s="6">
        <v>23.400000000000002</v>
      </c>
      <c r="D362" s="7">
        <v>33.9</v>
      </c>
    </row>
    <row r="363" spans="1:4" ht="12.75" customHeight="1" x14ac:dyDescent="0.2">
      <c r="A363" s="4" t="s">
        <v>7</v>
      </c>
      <c r="B363" s="6">
        <v>0</v>
      </c>
      <c r="C363" s="6">
        <v>0</v>
      </c>
      <c r="D363" s="8">
        <v>0</v>
      </c>
    </row>
    <row r="364" spans="1:4" ht="12.75" customHeight="1" x14ac:dyDescent="0.2">
      <c r="A364" s="5" t="s">
        <v>205</v>
      </c>
      <c r="B364" s="6">
        <f>SUM(B365:B366)</f>
        <v>0</v>
      </c>
      <c r="C364" s="6">
        <f>SUM(C365:C366)</f>
        <v>0</v>
      </c>
      <c r="D364" s="10">
        <f>SUM(D365:D366)</f>
        <v>0</v>
      </c>
    </row>
    <row r="365" spans="1:4" ht="12.75" customHeight="1" x14ac:dyDescent="0.2">
      <c r="A365" s="5" t="s">
        <v>206</v>
      </c>
      <c r="B365" s="6">
        <v>0</v>
      </c>
      <c r="C365" s="6">
        <v>0</v>
      </c>
      <c r="D365" s="14">
        <v>0</v>
      </c>
    </row>
    <row r="366" spans="1:4" ht="12.75" customHeight="1" x14ac:dyDescent="0.2">
      <c r="A366" s="5" t="s">
        <v>510</v>
      </c>
      <c r="B366" s="6">
        <v>0</v>
      </c>
      <c r="C366" s="6">
        <v>0</v>
      </c>
      <c r="D366" s="7">
        <v>0</v>
      </c>
    </row>
    <row r="367" spans="1:4" ht="13.5" customHeight="1" x14ac:dyDescent="0.2">
      <c r="A367" s="5" t="s">
        <v>207</v>
      </c>
      <c r="B367" s="6">
        <f>SUM(B368+B371)</f>
        <v>-133.1</v>
      </c>
      <c r="C367" s="6">
        <f>SUM(C368+C371)</f>
        <v>-150.19999999999999</v>
      </c>
      <c r="D367" s="10">
        <f>SUM(D368+D371)</f>
        <v>-159.1</v>
      </c>
    </row>
    <row r="368" spans="1:4" ht="12.75" customHeight="1" x14ac:dyDescent="0.2">
      <c r="A368" s="4" t="s">
        <v>6</v>
      </c>
      <c r="B368" s="6">
        <f>SUM(B369:B370)</f>
        <v>0.4</v>
      </c>
      <c r="C368" s="6">
        <f>SUM(C369:C370)</f>
        <v>1</v>
      </c>
      <c r="D368" s="10">
        <f>SUM(D369:D370)</f>
        <v>0.4</v>
      </c>
    </row>
    <row r="369" spans="1:4" ht="12.75" customHeight="1" x14ac:dyDescent="0.2">
      <c r="A369" s="5" t="s">
        <v>208</v>
      </c>
      <c r="B369" s="6">
        <v>0.4</v>
      </c>
      <c r="C369" s="6">
        <v>1</v>
      </c>
      <c r="D369" s="10">
        <v>0.4</v>
      </c>
    </row>
    <row r="370" spans="1:4" ht="12.75" customHeight="1" x14ac:dyDescent="0.2">
      <c r="A370" s="5" t="s">
        <v>209</v>
      </c>
      <c r="B370" s="6">
        <v>0</v>
      </c>
      <c r="C370" s="6">
        <v>0</v>
      </c>
      <c r="D370" s="7">
        <v>0</v>
      </c>
    </row>
    <row r="371" spans="1:4" ht="12.75" customHeight="1" x14ac:dyDescent="0.2">
      <c r="A371" s="4" t="s">
        <v>7</v>
      </c>
      <c r="B371" s="6">
        <f>SUM(B372+B373+B375+B376+B377:B377)</f>
        <v>-133.5</v>
      </c>
      <c r="C371" s="6">
        <f t="shared" ref="C371:D371" si="90">SUM(C372+C373+C375+C376+C377:C377)</f>
        <v>-151.19999999999999</v>
      </c>
      <c r="D371" s="10">
        <f t="shared" si="90"/>
        <v>-159.5</v>
      </c>
    </row>
    <row r="372" spans="1:4" ht="12.75" customHeight="1" x14ac:dyDescent="0.2">
      <c r="A372" s="5" t="s">
        <v>210</v>
      </c>
      <c r="B372" s="6">
        <v>-108.7</v>
      </c>
      <c r="C372" s="6">
        <v>-126.5</v>
      </c>
      <c r="D372" s="14">
        <v>-138.1</v>
      </c>
    </row>
    <row r="373" spans="1:4" ht="12.75" customHeight="1" x14ac:dyDescent="0.2">
      <c r="A373" s="5" t="s">
        <v>211</v>
      </c>
      <c r="B373" s="6">
        <v>-3.5999999999999996</v>
      </c>
      <c r="C373" s="6">
        <v>-4.2</v>
      </c>
      <c r="D373" s="10">
        <v>-1.6</v>
      </c>
    </row>
    <row r="374" spans="1:4" ht="12.75" customHeight="1" x14ac:dyDescent="0.2">
      <c r="A374" s="3" t="s">
        <v>520</v>
      </c>
      <c r="B374" s="27"/>
      <c r="C374" s="27"/>
      <c r="D374" s="28"/>
    </row>
    <row r="375" spans="1:4" ht="12.75" customHeight="1" x14ac:dyDescent="0.2">
      <c r="A375" s="5" t="s">
        <v>212</v>
      </c>
      <c r="B375" s="6">
        <v>-21.200000000000003</v>
      </c>
      <c r="C375" s="6">
        <v>-20.5</v>
      </c>
      <c r="D375" s="10">
        <v>-19.800000000000004</v>
      </c>
    </row>
    <row r="376" spans="1:4" ht="12.75" customHeight="1" x14ac:dyDescent="0.2">
      <c r="A376" s="5" t="s">
        <v>213</v>
      </c>
      <c r="B376" s="6">
        <v>0</v>
      </c>
      <c r="C376" s="6">
        <v>0</v>
      </c>
      <c r="D376" s="10">
        <v>0</v>
      </c>
    </row>
    <row r="377" spans="1:4" ht="12.75" customHeight="1" x14ac:dyDescent="0.2">
      <c r="A377" s="5" t="s">
        <v>214</v>
      </c>
      <c r="B377" s="6">
        <v>0</v>
      </c>
      <c r="C377" s="6">
        <v>0</v>
      </c>
      <c r="D377" s="11">
        <v>0</v>
      </c>
    </row>
    <row r="378" spans="1:4" ht="14.1" customHeight="1" x14ac:dyDescent="0.2">
      <c r="A378" s="5" t="s">
        <v>215</v>
      </c>
      <c r="B378" s="6">
        <f>SUM(B379+B382)</f>
        <v>454.20000000000005</v>
      </c>
      <c r="C378" s="6">
        <f>SUM(C379+C382)</f>
        <v>431.60000000000014</v>
      </c>
      <c r="D378" s="10">
        <f>SUM(D379+D382)</f>
        <v>357.79999999999995</v>
      </c>
    </row>
    <row r="379" spans="1:4" ht="12.75" customHeight="1" x14ac:dyDescent="0.2">
      <c r="A379" s="4" t="s">
        <v>6</v>
      </c>
      <c r="B379" s="6">
        <f>SUM(B380:B381)</f>
        <v>1383.4</v>
      </c>
      <c r="C379" s="6">
        <f t="shared" ref="C379:D379" si="91">SUM(C380:C381)</f>
        <v>1450.9</v>
      </c>
      <c r="D379" s="10">
        <f t="shared" si="91"/>
        <v>1422.8</v>
      </c>
    </row>
    <row r="380" spans="1:4" ht="12.75" customHeight="1" x14ac:dyDescent="0.2">
      <c r="A380" s="5" t="s">
        <v>216</v>
      </c>
      <c r="B380" s="6">
        <v>767.6</v>
      </c>
      <c r="C380" s="6">
        <v>797.9</v>
      </c>
      <c r="D380" s="10">
        <v>770.3</v>
      </c>
    </row>
    <row r="381" spans="1:4" ht="12.75" customHeight="1" x14ac:dyDescent="0.2">
      <c r="A381" s="5" t="s">
        <v>217</v>
      </c>
      <c r="B381" s="6">
        <v>615.79999999999995</v>
      </c>
      <c r="C381" s="6">
        <v>653</v>
      </c>
      <c r="D381" s="10">
        <v>652.5</v>
      </c>
    </row>
    <row r="382" spans="1:4" ht="12.75" customHeight="1" x14ac:dyDescent="0.2">
      <c r="A382" s="4" t="s">
        <v>7</v>
      </c>
      <c r="B382" s="6">
        <f>SUM(B383:B384)</f>
        <v>-929.2</v>
      </c>
      <c r="C382" s="6">
        <f t="shared" ref="C382:D382" si="92">SUM(C383:C384)</f>
        <v>-1019.3</v>
      </c>
      <c r="D382" s="10">
        <f t="shared" si="92"/>
        <v>-1065</v>
      </c>
    </row>
    <row r="383" spans="1:4" ht="12.75" customHeight="1" x14ac:dyDescent="0.2">
      <c r="A383" s="5" t="s">
        <v>218</v>
      </c>
      <c r="B383" s="6">
        <v>-537.70000000000005</v>
      </c>
      <c r="C383" s="6">
        <v>-594.09999999999991</v>
      </c>
      <c r="D383" s="11">
        <v>-634.90000000000009</v>
      </c>
    </row>
    <row r="384" spans="1:4" ht="12.75" customHeight="1" x14ac:dyDescent="0.2">
      <c r="A384" s="5" t="s">
        <v>219</v>
      </c>
      <c r="B384" s="6">
        <v>-391.5</v>
      </c>
      <c r="C384" s="6">
        <v>-425.20000000000005</v>
      </c>
      <c r="D384" s="10">
        <v>-430.1</v>
      </c>
    </row>
    <row r="385" spans="1:4" ht="14.1" customHeight="1" x14ac:dyDescent="0.2">
      <c r="A385" s="5" t="s">
        <v>220</v>
      </c>
      <c r="B385" s="6">
        <f>SUM(B386+B391)</f>
        <v>-77.600000000000009</v>
      </c>
      <c r="C385" s="6">
        <f>SUM(C386+C391)</f>
        <v>-89.499999999999986</v>
      </c>
      <c r="D385" s="10">
        <f>SUM(D386+D391)</f>
        <v>-82.09999999999998</v>
      </c>
    </row>
    <row r="386" spans="1:4" ht="12.75" customHeight="1" x14ac:dyDescent="0.2">
      <c r="A386" s="4" t="s">
        <v>6</v>
      </c>
      <c r="B386" s="6">
        <f>SUM(B387:B390)</f>
        <v>64.2</v>
      </c>
      <c r="C386" s="6">
        <f>SUM(C387:C390)</f>
        <v>42.3</v>
      </c>
      <c r="D386" s="10">
        <f>SUM(D387:D390)</f>
        <v>54.7</v>
      </c>
    </row>
    <row r="387" spans="1:4" ht="12.75" customHeight="1" x14ac:dyDescent="0.2">
      <c r="A387" s="5" t="s">
        <v>221</v>
      </c>
      <c r="B387" s="6">
        <v>27.7</v>
      </c>
      <c r="C387" s="6">
        <v>14.1</v>
      </c>
      <c r="D387" s="7">
        <v>13.5</v>
      </c>
    </row>
    <row r="388" spans="1:4" ht="12.75" customHeight="1" x14ac:dyDescent="0.2">
      <c r="A388" s="5" t="s">
        <v>222</v>
      </c>
      <c r="B388" s="6">
        <v>6.8999999999999995</v>
      </c>
      <c r="C388" s="6">
        <v>13.4</v>
      </c>
      <c r="D388" s="10">
        <v>26.5</v>
      </c>
    </row>
    <row r="389" spans="1:4" ht="12.75" customHeight="1" x14ac:dyDescent="0.2">
      <c r="A389" s="5" t="s">
        <v>223</v>
      </c>
      <c r="B389" s="6">
        <v>5.4</v>
      </c>
      <c r="C389" s="6">
        <v>1.8</v>
      </c>
      <c r="D389" s="10">
        <v>1.4000000000000001</v>
      </c>
    </row>
    <row r="390" spans="1:4" ht="12.75" customHeight="1" x14ac:dyDescent="0.2">
      <c r="A390" s="5" t="s">
        <v>224</v>
      </c>
      <c r="B390" s="6">
        <v>24.200000000000003</v>
      </c>
      <c r="C390" s="6">
        <v>13</v>
      </c>
      <c r="D390" s="8">
        <v>13.3</v>
      </c>
    </row>
    <row r="391" spans="1:4" ht="12.75" customHeight="1" x14ac:dyDescent="0.2">
      <c r="A391" s="4" t="s">
        <v>7</v>
      </c>
      <c r="B391" s="6">
        <f>SUM(B392+B398+B399+B400+B401)</f>
        <v>-141.80000000000001</v>
      </c>
      <c r="C391" s="6">
        <f>SUM(C392+C398+C399+C400+C401)</f>
        <v>-131.79999999999998</v>
      </c>
      <c r="D391" s="10">
        <f>SUM(D392+D398+D399+D400+D401)</f>
        <v>-136.79999999999998</v>
      </c>
    </row>
    <row r="392" spans="1:4" ht="12.75" customHeight="1" x14ac:dyDescent="0.2">
      <c r="A392" s="5" t="s">
        <v>225</v>
      </c>
      <c r="B392" s="6">
        <f>SUM(B393+B394+B395+B396+B397)</f>
        <v>-0.89999999999999991</v>
      </c>
      <c r="C392" s="6">
        <f t="shared" ref="C392:D392" si="93">SUM(C393+C394+C395+C396+C397)</f>
        <v>-0.89999999999999991</v>
      </c>
      <c r="D392" s="10">
        <f t="shared" si="93"/>
        <v>-0.8</v>
      </c>
    </row>
    <row r="393" spans="1:4" ht="12.75" customHeight="1" x14ac:dyDescent="0.2">
      <c r="A393" s="5" t="s">
        <v>226</v>
      </c>
      <c r="B393" s="6">
        <v>-0.89999999999999991</v>
      </c>
      <c r="C393" s="6">
        <v>-0.89999999999999991</v>
      </c>
      <c r="D393" s="7">
        <v>-0.8</v>
      </c>
    </row>
    <row r="394" spans="1:4" ht="12.75" customHeight="1" x14ac:dyDescent="0.2">
      <c r="A394" s="5" t="s">
        <v>227</v>
      </c>
      <c r="B394" s="6">
        <v>0</v>
      </c>
      <c r="C394" s="6">
        <v>0</v>
      </c>
      <c r="D394" s="10">
        <v>0</v>
      </c>
    </row>
    <row r="395" spans="1:4" ht="12.75" customHeight="1" x14ac:dyDescent="0.2">
      <c r="A395" s="5" t="s">
        <v>228</v>
      </c>
      <c r="B395" s="6">
        <v>0</v>
      </c>
      <c r="C395" s="6">
        <v>0</v>
      </c>
      <c r="D395" s="10">
        <v>0</v>
      </c>
    </row>
    <row r="396" spans="1:4" ht="12.75" customHeight="1" x14ac:dyDescent="0.2">
      <c r="A396" s="5" t="s">
        <v>229</v>
      </c>
      <c r="B396" s="6">
        <v>0</v>
      </c>
      <c r="C396" s="6">
        <v>0</v>
      </c>
      <c r="D396" s="10">
        <v>0</v>
      </c>
    </row>
    <row r="397" spans="1:4" ht="12.75" customHeight="1" x14ac:dyDescent="0.2">
      <c r="A397" s="5" t="s">
        <v>230</v>
      </c>
      <c r="B397" s="6">
        <v>0</v>
      </c>
      <c r="C397" s="6">
        <v>0</v>
      </c>
      <c r="D397" s="10">
        <v>0</v>
      </c>
    </row>
    <row r="398" spans="1:4" ht="12.75" customHeight="1" x14ac:dyDescent="0.2">
      <c r="A398" s="5" t="s">
        <v>231</v>
      </c>
      <c r="B398" s="6">
        <v>-29.6</v>
      </c>
      <c r="C398" s="6">
        <v>-16.899999999999999</v>
      </c>
      <c r="D398" s="11">
        <v>-16.599999999999998</v>
      </c>
    </row>
    <row r="399" spans="1:4" ht="12.75" customHeight="1" x14ac:dyDescent="0.2">
      <c r="A399" s="5" t="s">
        <v>232</v>
      </c>
      <c r="B399" s="6">
        <v>0</v>
      </c>
      <c r="C399" s="6">
        <v>0</v>
      </c>
      <c r="D399" s="10">
        <v>0</v>
      </c>
    </row>
    <row r="400" spans="1:4" ht="12.75" customHeight="1" x14ac:dyDescent="0.2">
      <c r="A400" s="5" t="s">
        <v>233</v>
      </c>
      <c r="B400" s="6">
        <v>-3.1</v>
      </c>
      <c r="C400" s="6">
        <v>-1.7000000000000002</v>
      </c>
      <c r="D400" s="7">
        <v>-2.6999999999999997</v>
      </c>
    </row>
    <row r="401" spans="1:4" ht="12.75" customHeight="1" x14ac:dyDescent="0.2">
      <c r="A401" s="5" t="s">
        <v>234</v>
      </c>
      <c r="B401" s="6">
        <v>-108.2</v>
      </c>
      <c r="C401" s="6">
        <v>-112.3</v>
      </c>
      <c r="D401" s="7">
        <v>-116.69999999999999</v>
      </c>
    </row>
    <row r="402" spans="1:4" ht="14.1" customHeight="1" x14ac:dyDescent="0.2">
      <c r="A402" s="3" t="s">
        <v>235</v>
      </c>
      <c r="B402" s="27">
        <f>SUM(B403:B404)</f>
        <v>-106.00000000000011</v>
      </c>
      <c r="C402" s="27">
        <f>SUM(C403:C404)</f>
        <v>-119.20000000000005</v>
      </c>
      <c r="D402" s="28">
        <f>SUM(D403:D404)</f>
        <v>-124.79999999999984</v>
      </c>
    </row>
    <row r="403" spans="1:4" ht="14.1" customHeight="1" x14ac:dyDescent="0.2">
      <c r="A403" s="4" t="s">
        <v>6</v>
      </c>
      <c r="B403" s="6">
        <f>SUM(B406+B414)</f>
        <v>921.4</v>
      </c>
      <c r="C403" s="6">
        <f>SUM(C406+C414)</f>
        <v>890.6</v>
      </c>
      <c r="D403" s="10">
        <f>SUM(D406+D414)</f>
        <v>902.80000000000007</v>
      </c>
    </row>
    <row r="404" spans="1:4" ht="14.1" customHeight="1" x14ac:dyDescent="0.2">
      <c r="A404" s="4" t="s">
        <v>7</v>
      </c>
      <c r="B404" s="6">
        <f>SUM(B412+B415)</f>
        <v>-1027.4000000000001</v>
      </c>
      <c r="C404" s="6">
        <f>SUM(C412+C415)</f>
        <v>-1009.8000000000001</v>
      </c>
      <c r="D404" s="10">
        <f>SUM(D412+D415)</f>
        <v>-1027.5999999999999</v>
      </c>
    </row>
    <row r="405" spans="1:4" ht="14.1" customHeight="1" x14ac:dyDescent="0.2">
      <c r="A405" s="5" t="s">
        <v>236</v>
      </c>
      <c r="B405" s="29">
        <f>SUM(B406+B412)</f>
        <v>168</v>
      </c>
      <c r="C405" s="29">
        <f>SUM(C406+C412)</f>
        <v>140.80000000000001</v>
      </c>
      <c r="D405" s="30">
        <f t="shared" ref="D405" si="94">SUM(D406+D412)</f>
        <v>154.9</v>
      </c>
    </row>
    <row r="406" spans="1:4" ht="12.75" customHeight="1" x14ac:dyDescent="0.2">
      <c r="A406" s="4" t="s">
        <v>6</v>
      </c>
      <c r="B406" s="6">
        <f>SUM(B407:B409)</f>
        <v>182.6</v>
      </c>
      <c r="C406" s="6">
        <f>SUM(C407:C409)</f>
        <v>157</v>
      </c>
      <c r="D406" s="10">
        <f>SUM(D407:D409)</f>
        <v>170.5</v>
      </c>
    </row>
    <row r="407" spans="1:4" ht="12.75" customHeight="1" x14ac:dyDescent="0.2">
      <c r="A407" s="5" t="s">
        <v>237</v>
      </c>
      <c r="B407" s="6">
        <v>0</v>
      </c>
      <c r="C407" s="6">
        <v>0</v>
      </c>
      <c r="D407" s="10">
        <v>0</v>
      </c>
    </row>
    <row r="408" spans="1:4" ht="26.1" customHeight="1" x14ac:dyDescent="0.2">
      <c r="A408" s="35" t="s">
        <v>514</v>
      </c>
      <c r="B408" s="6">
        <v>0</v>
      </c>
      <c r="C408" s="6">
        <v>0</v>
      </c>
      <c r="D408" s="7">
        <v>0</v>
      </c>
    </row>
    <row r="409" spans="1:4" ht="12.75" customHeight="1" x14ac:dyDescent="0.2">
      <c r="A409" s="5" t="s">
        <v>238</v>
      </c>
      <c r="B409" s="6">
        <f>SUM(B410+B411)</f>
        <v>182.6</v>
      </c>
      <c r="C409" s="6">
        <f t="shared" ref="C409:D409" si="95">SUM(C410+C411)</f>
        <v>157</v>
      </c>
      <c r="D409" s="10">
        <f t="shared" si="95"/>
        <v>170.5</v>
      </c>
    </row>
    <row r="410" spans="1:4" ht="25.5" customHeight="1" x14ac:dyDescent="0.2">
      <c r="A410" s="15" t="s">
        <v>239</v>
      </c>
      <c r="B410" s="6">
        <v>20.6</v>
      </c>
      <c r="C410" s="6">
        <v>20.599999999999998</v>
      </c>
      <c r="D410" s="7">
        <v>15.3</v>
      </c>
    </row>
    <row r="411" spans="1:4" ht="12.75" customHeight="1" x14ac:dyDescent="0.2">
      <c r="A411" s="5" t="s">
        <v>240</v>
      </c>
      <c r="B411" s="6">
        <v>162</v>
      </c>
      <c r="C411" s="6">
        <v>136.4</v>
      </c>
      <c r="D411" s="10">
        <v>155.19999999999999</v>
      </c>
    </row>
    <row r="412" spans="1:4" ht="12.75" customHeight="1" x14ac:dyDescent="0.2">
      <c r="A412" s="4" t="s">
        <v>7</v>
      </c>
      <c r="B412" s="6">
        <v>-14.6</v>
      </c>
      <c r="C412" s="6">
        <v>-16.200000000000003</v>
      </c>
      <c r="D412" s="11">
        <v>-15.600000000000001</v>
      </c>
    </row>
    <row r="413" spans="1:4" ht="14.1" customHeight="1" x14ac:dyDescent="0.2">
      <c r="A413" s="5" t="s">
        <v>241</v>
      </c>
      <c r="B413" s="29">
        <f>SUM(B414:B415)</f>
        <v>-274.00000000000011</v>
      </c>
      <c r="C413" s="29">
        <f>SUM(C414:C415)</f>
        <v>-260</v>
      </c>
      <c r="D413" s="30">
        <f>SUM(D414:D415)</f>
        <v>-279.69999999999993</v>
      </c>
    </row>
    <row r="414" spans="1:4" ht="12.75" customHeight="1" x14ac:dyDescent="0.2">
      <c r="A414" s="4" t="s">
        <v>6</v>
      </c>
      <c r="B414" s="6">
        <f>SUM(B417+B420)</f>
        <v>738.8</v>
      </c>
      <c r="C414" s="6">
        <f>SUM(C417+C420)</f>
        <v>733.6</v>
      </c>
      <c r="D414" s="10">
        <f>SUM(D417+D420)</f>
        <v>732.30000000000007</v>
      </c>
    </row>
    <row r="415" spans="1:4" ht="12.75" customHeight="1" x14ac:dyDescent="0.2">
      <c r="A415" s="4" t="s">
        <v>7</v>
      </c>
      <c r="B415" s="6">
        <f>SUM(B418+B422)</f>
        <v>-1012.8000000000001</v>
      </c>
      <c r="C415" s="6">
        <f>SUM(C418+C422)</f>
        <v>-993.6</v>
      </c>
      <c r="D415" s="10">
        <f>SUM(D418+D422)</f>
        <v>-1012</v>
      </c>
    </row>
    <row r="416" spans="1:4" ht="13.5" customHeight="1" x14ac:dyDescent="0.2">
      <c r="A416" s="5" t="s">
        <v>242</v>
      </c>
      <c r="B416" s="29">
        <f>SUM(B417:B418)</f>
        <v>-353.7000000000001</v>
      </c>
      <c r="C416" s="29">
        <f>SUM(C417:C418)</f>
        <v>-410.4</v>
      </c>
      <c r="D416" s="30">
        <f>SUM(D417:D418)</f>
        <v>-389.79999999999995</v>
      </c>
    </row>
    <row r="417" spans="1:4" ht="12.75" customHeight="1" x14ac:dyDescent="0.2">
      <c r="A417" s="4" t="s">
        <v>6</v>
      </c>
      <c r="B417" s="6">
        <v>472.7</v>
      </c>
      <c r="C417" s="6">
        <v>426.1</v>
      </c>
      <c r="D417" s="11">
        <v>443.70000000000005</v>
      </c>
    </row>
    <row r="418" spans="1:4" ht="12.75" customHeight="1" x14ac:dyDescent="0.2">
      <c r="A418" s="4" t="s">
        <v>7</v>
      </c>
      <c r="B418" s="6">
        <v>-826.40000000000009</v>
      </c>
      <c r="C418" s="6">
        <v>-836.5</v>
      </c>
      <c r="D418" s="14">
        <v>-833.5</v>
      </c>
    </row>
    <row r="419" spans="1:4" ht="13.5" customHeight="1" x14ac:dyDescent="0.2">
      <c r="A419" s="5" t="s">
        <v>243</v>
      </c>
      <c r="B419" s="29">
        <f>SUM(B420+B422)</f>
        <v>79.700000000000017</v>
      </c>
      <c r="C419" s="29">
        <f>SUM(C420+C422)</f>
        <v>150.39999999999998</v>
      </c>
      <c r="D419" s="30">
        <f>SUM(D420+D422)</f>
        <v>110.10000000000002</v>
      </c>
    </row>
    <row r="420" spans="1:4" ht="12.75" customHeight="1" x14ac:dyDescent="0.2">
      <c r="A420" s="4" t="s">
        <v>6</v>
      </c>
      <c r="B420" s="6">
        <f>SUM(B421)</f>
        <v>266.10000000000002</v>
      </c>
      <c r="C420" s="6">
        <f>SUM(C421)</f>
        <v>307.5</v>
      </c>
      <c r="D420" s="10">
        <f t="shared" ref="D420" si="96">SUM(D421)</f>
        <v>288.60000000000002</v>
      </c>
    </row>
    <row r="421" spans="1:4" ht="12.75" customHeight="1" x14ac:dyDescent="0.2">
      <c r="A421" s="5" t="s">
        <v>244</v>
      </c>
      <c r="B421" s="6">
        <v>266.10000000000002</v>
      </c>
      <c r="C421" s="6">
        <v>307.5</v>
      </c>
      <c r="D421" s="14">
        <v>288.60000000000002</v>
      </c>
    </row>
    <row r="422" spans="1:4" ht="12.75" customHeight="1" x14ac:dyDescent="0.2">
      <c r="A422" s="4" t="s">
        <v>7</v>
      </c>
      <c r="B422" s="6">
        <f>SUM(B423:B425)</f>
        <v>-186.4</v>
      </c>
      <c r="C422" s="6">
        <f>SUM(C423:C425)</f>
        <v>-157.10000000000002</v>
      </c>
      <c r="D422" s="10">
        <f>SUM(D423:D425)</f>
        <v>-178.5</v>
      </c>
    </row>
    <row r="423" spans="1:4" ht="12.75" customHeight="1" x14ac:dyDescent="0.2">
      <c r="A423" s="5" t="s">
        <v>245</v>
      </c>
      <c r="B423" s="6">
        <v>-10.3</v>
      </c>
      <c r="C423" s="6">
        <v>-14.1</v>
      </c>
      <c r="D423" s="14">
        <v>-17.3</v>
      </c>
    </row>
    <row r="424" spans="1:4" ht="12.75" customHeight="1" x14ac:dyDescent="0.2">
      <c r="A424" s="5" t="s">
        <v>246</v>
      </c>
      <c r="B424" s="6">
        <v>-9.2000000000000011</v>
      </c>
      <c r="C424" s="6">
        <v>-3.3</v>
      </c>
      <c r="D424" s="10">
        <v>-6.4</v>
      </c>
    </row>
    <row r="425" spans="1:4" ht="12.75" customHeight="1" x14ac:dyDescent="0.2">
      <c r="A425" s="5" t="s">
        <v>247</v>
      </c>
      <c r="B425" s="6">
        <v>-166.9</v>
      </c>
      <c r="C425" s="6">
        <v>-139.70000000000002</v>
      </c>
      <c r="D425" s="10">
        <v>-154.80000000000001</v>
      </c>
    </row>
    <row r="426" spans="1:4" ht="15" customHeight="1" x14ac:dyDescent="0.2">
      <c r="A426" s="3" t="s">
        <v>248</v>
      </c>
      <c r="B426" s="27">
        <f>SUM(B427+B443)</f>
        <v>6506.6</v>
      </c>
      <c r="C426" s="27">
        <f>SUM(C427+C443)</f>
        <v>6826.7999999999993</v>
      </c>
      <c r="D426" s="28">
        <f>SUM(D427+D443)</f>
        <v>6302.4000000000015</v>
      </c>
    </row>
    <row r="427" spans="1:4" ht="14.1" customHeight="1" x14ac:dyDescent="0.2">
      <c r="A427" s="3" t="s">
        <v>249</v>
      </c>
      <c r="B427" s="27">
        <f>SUM(B428:B429)</f>
        <v>26.9</v>
      </c>
      <c r="C427" s="27">
        <f>SUM(C428:C429)</f>
        <v>24</v>
      </c>
      <c r="D427" s="28">
        <f>SUM(D428:D429)</f>
        <v>25.2</v>
      </c>
    </row>
    <row r="428" spans="1:4" ht="14.1" customHeight="1" x14ac:dyDescent="0.2">
      <c r="A428" s="4" t="s">
        <v>6</v>
      </c>
      <c r="B428" s="6">
        <f>SUM(B431)</f>
        <v>26.9</v>
      </c>
      <c r="C428" s="6">
        <f t="shared" ref="C428:D429" si="97">SUM(C431)</f>
        <v>24</v>
      </c>
      <c r="D428" s="10">
        <f t="shared" si="97"/>
        <v>25.2</v>
      </c>
    </row>
    <row r="429" spans="1:4" ht="14.1" customHeight="1" x14ac:dyDescent="0.2">
      <c r="A429" s="4" t="s">
        <v>7</v>
      </c>
      <c r="B429" s="6">
        <f>SUM(B432)</f>
        <v>0</v>
      </c>
      <c r="C429" s="6">
        <f t="shared" si="97"/>
        <v>0</v>
      </c>
      <c r="D429" s="10">
        <f t="shared" si="97"/>
        <v>0</v>
      </c>
    </row>
    <row r="430" spans="1:4" ht="14.1" customHeight="1" x14ac:dyDescent="0.2">
      <c r="A430" s="5" t="s">
        <v>250</v>
      </c>
      <c r="B430" s="29">
        <f>SUM(B431:B432)</f>
        <v>26.9</v>
      </c>
      <c r="C430" s="29">
        <f>SUM(C431:C432)</f>
        <v>24</v>
      </c>
      <c r="D430" s="30">
        <f>SUM(D431:D432)</f>
        <v>25.2</v>
      </c>
    </row>
    <row r="431" spans="1:4" ht="12.75" customHeight="1" x14ac:dyDescent="0.2">
      <c r="A431" s="4" t="s">
        <v>6</v>
      </c>
      <c r="B431" s="6">
        <f>SUM(B435)</f>
        <v>26.9</v>
      </c>
      <c r="C431" s="6">
        <f t="shared" ref="C431:D432" si="98">SUM(C435)</f>
        <v>24</v>
      </c>
      <c r="D431" s="10">
        <f t="shared" si="98"/>
        <v>25.2</v>
      </c>
    </row>
    <row r="432" spans="1:4" ht="12.75" customHeight="1" x14ac:dyDescent="0.2">
      <c r="A432" s="4" t="s">
        <v>7</v>
      </c>
      <c r="B432" s="6">
        <f>SUM(B436)</f>
        <v>0</v>
      </c>
      <c r="C432" s="6">
        <f t="shared" si="98"/>
        <v>0</v>
      </c>
      <c r="D432" s="10">
        <f t="shared" si="98"/>
        <v>0</v>
      </c>
    </row>
    <row r="433" spans="1:4" ht="12.75" customHeight="1" x14ac:dyDescent="0.2">
      <c r="A433" s="3" t="s">
        <v>521</v>
      </c>
      <c r="B433" s="6"/>
      <c r="C433" s="6"/>
      <c r="D433" s="10"/>
    </row>
    <row r="434" spans="1:4" ht="12.95" customHeight="1" x14ac:dyDescent="0.2">
      <c r="A434" s="5" t="s">
        <v>251</v>
      </c>
      <c r="B434" s="29">
        <f>SUM(B435:B436)</f>
        <v>26.9</v>
      </c>
      <c r="C434" s="29">
        <f>SUM(C435:C436)</f>
        <v>24</v>
      </c>
      <c r="D434" s="30">
        <f>SUM(D435:D436)</f>
        <v>25.2</v>
      </c>
    </row>
    <row r="435" spans="1:4" ht="12.75" customHeight="1" x14ac:dyDescent="0.2">
      <c r="A435" s="4" t="s">
        <v>6</v>
      </c>
      <c r="B435" s="6">
        <f>SUM(B438+B441)</f>
        <v>26.9</v>
      </c>
      <c r="C435" s="6">
        <f t="shared" ref="C435:D436" si="99">SUM(C438+C441)</f>
        <v>24</v>
      </c>
      <c r="D435" s="10">
        <f t="shared" si="99"/>
        <v>25.2</v>
      </c>
    </row>
    <row r="436" spans="1:4" ht="12.75" customHeight="1" x14ac:dyDescent="0.2">
      <c r="A436" s="4" t="s">
        <v>7</v>
      </c>
      <c r="B436" s="6">
        <f>SUM(B439+B442)</f>
        <v>0</v>
      </c>
      <c r="C436" s="6">
        <f t="shared" si="99"/>
        <v>0</v>
      </c>
      <c r="D436" s="10">
        <f t="shared" si="99"/>
        <v>0</v>
      </c>
    </row>
    <row r="437" spans="1:4" ht="12.95" customHeight="1" x14ac:dyDescent="0.2">
      <c r="A437" s="5" t="s">
        <v>252</v>
      </c>
      <c r="B437" s="6">
        <f>SUM(B438:B439)</f>
        <v>0</v>
      </c>
      <c r="C437" s="6">
        <f>SUM(C438:C439)</f>
        <v>0</v>
      </c>
      <c r="D437" s="10">
        <f>SUM(D438:D439)</f>
        <v>0</v>
      </c>
    </row>
    <row r="438" spans="1:4" ht="12.75" customHeight="1" x14ac:dyDescent="0.2">
      <c r="A438" s="4" t="s">
        <v>6</v>
      </c>
      <c r="B438" s="6">
        <v>0</v>
      </c>
      <c r="C438" s="6">
        <v>0</v>
      </c>
      <c r="D438" s="10">
        <v>0</v>
      </c>
    </row>
    <row r="439" spans="1:4" ht="12.75" customHeight="1" x14ac:dyDescent="0.2">
      <c r="A439" s="4" t="s">
        <v>7</v>
      </c>
      <c r="B439" s="6">
        <v>0</v>
      </c>
      <c r="C439" s="6">
        <v>0</v>
      </c>
      <c r="D439" s="10">
        <v>0</v>
      </c>
    </row>
    <row r="440" spans="1:4" ht="12.95" customHeight="1" x14ac:dyDescent="0.2">
      <c r="A440" s="5" t="s">
        <v>253</v>
      </c>
      <c r="B440" s="6">
        <f>SUM(B441:B442)</f>
        <v>26.9</v>
      </c>
      <c r="C440" s="6">
        <f>SUM(C441:C442)</f>
        <v>24</v>
      </c>
      <c r="D440" s="10">
        <f>SUM(D441:D442)</f>
        <v>25.2</v>
      </c>
    </row>
    <row r="441" spans="1:4" ht="12.75" customHeight="1" x14ac:dyDescent="0.2">
      <c r="A441" s="4" t="s">
        <v>6</v>
      </c>
      <c r="B441" s="6">
        <v>26.9</v>
      </c>
      <c r="C441" s="6">
        <v>24</v>
      </c>
      <c r="D441" s="10">
        <v>25.2</v>
      </c>
    </row>
    <row r="442" spans="1:4" ht="12.75" customHeight="1" x14ac:dyDescent="0.2">
      <c r="A442" s="4" t="s">
        <v>7</v>
      </c>
      <c r="B442" s="6">
        <v>0</v>
      </c>
      <c r="C442" s="6">
        <v>0</v>
      </c>
      <c r="D442" s="7">
        <v>0</v>
      </c>
    </row>
    <row r="443" spans="1:4" ht="14.1" customHeight="1" x14ac:dyDescent="0.2">
      <c r="A443" s="3" t="s">
        <v>254</v>
      </c>
      <c r="B443" s="27">
        <f>SUM(B444+B478+B544+B699)</f>
        <v>6479.7000000000007</v>
      </c>
      <c r="C443" s="27">
        <f>SUM(C444+C478+C544+C699)</f>
        <v>6802.7999999999993</v>
      </c>
      <c r="D443" s="28">
        <f>SUM(D444+D478+D544+D699)</f>
        <v>6277.2000000000016</v>
      </c>
    </row>
    <row r="444" spans="1:4" ht="12.95" customHeight="1" x14ac:dyDescent="0.2">
      <c r="A444" s="5" t="s">
        <v>255</v>
      </c>
      <c r="B444" s="29">
        <f>SUM(B445+B457)</f>
        <v>3972.1000000000004</v>
      </c>
      <c r="C444" s="29">
        <f>SUM(C445+C457)</f>
        <v>4652.2</v>
      </c>
      <c r="D444" s="30">
        <f t="shared" ref="D444" si="100">SUM(D445+D457)</f>
        <v>4631.1000000000013</v>
      </c>
    </row>
    <row r="445" spans="1:4" ht="12.95" customHeight="1" x14ac:dyDescent="0.2">
      <c r="A445" s="5" t="s">
        <v>256</v>
      </c>
      <c r="B445" s="29">
        <f>SUM(B446+B453+B454)</f>
        <v>-583.69999999999993</v>
      </c>
      <c r="C445" s="29">
        <f>SUM(C446+C453+C454)</f>
        <v>-214</v>
      </c>
      <c r="D445" s="30">
        <f t="shared" ref="D445" si="101">SUM(D446+D453+D454)</f>
        <v>62.299999999999955</v>
      </c>
    </row>
    <row r="446" spans="1:4" ht="12.95" customHeight="1" x14ac:dyDescent="0.2">
      <c r="A446" s="5" t="s">
        <v>257</v>
      </c>
      <c r="B446" s="6">
        <f>SUM(B447+B452)</f>
        <v>-583.69999999999993</v>
      </c>
      <c r="C446" s="6">
        <f>SUM(C447+C452)</f>
        <v>-214</v>
      </c>
      <c r="D446" s="10">
        <f t="shared" ref="D446" si="102">SUM(D447+D452)</f>
        <v>62.299999999999955</v>
      </c>
    </row>
    <row r="447" spans="1:4" ht="12.95" customHeight="1" x14ac:dyDescent="0.2">
      <c r="A447" s="5" t="s">
        <v>258</v>
      </c>
      <c r="B447" s="6">
        <f>SUM(B448+B449+B450+B451)</f>
        <v>-583.69999999999993</v>
      </c>
      <c r="C447" s="6">
        <f t="shared" ref="C447:D447" si="103">SUM(C448+C449+C450+C451)</f>
        <v>-214</v>
      </c>
      <c r="D447" s="10">
        <f t="shared" si="103"/>
        <v>62.299999999999955</v>
      </c>
    </row>
    <row r="448" spans="1:4" ht="12.75" customHeight="1" x14ac:dyDescent="0.2">
      <c r="A448" s="5" t="s">
        <v>259</v>
      </c>
      <c r="B448" s="6">
        <v>-348.3</v>
      </c>
      <c r="C448" s="6">
        <v>-185.1</v>
      </c>
      <c r="D448" s="7">
        <v>-256.3</v>
      </c>
    </row>
    <row r="449" spans="1:4" ht="12.75" customHeight="1" x14ac:dyDescent="0.2">
      <c r="A449" s="5" t="s">
        <v>260</v>
      </c>
      <c r="B449" s="6">
        <v>-135.1</v>
      </c>
      <c r="C449" s="6">
        <v>-29.3</v>
      </c>
      <c r="D449" s="7">
        <v>388.59999999999997</v>
      </c>
    </row>
    <row r="450" spans="1:4" ht="12.75" customHeight="1" x14ac:dyDescent="0.2">
      <c r="A450" s="5" t="s">
        <v>261</v>
      </c>
      <c r="B450" s="6">
        <v>-83.5</v>
      </c>
      <c r="C450" s="6">
        <v>-1.6</v>
      </c>
      <c r="D450" s="10">
        <v>-69.8</v>
      </c>
    </row>
    <row r="451" spans="1:4" ht="12.75" customHeight="1" x14ac:dyDescent="0.2">
      <c r="A451" s="5" t="s">
        <v>262</v>
      </c>
      <c r="B451" s="6">
        <v>-16.8</v>
      </c>
      <c r="C451" s="6">
        <v>1.9999999999999991</v>
      </c>
      <c r="D451" s="10">
        <v>-0.2</v>
      </c>
    </row>
    <row r="452" spans="1:4" ht="12.95" customHeight="1" x14ac:dyDescent="0.2">
      <c r="A452" s="5" t="s">
        <v>263</v>
      </c>
      <c r="B452" s="6">
        <v>0</v>
      </c>
      <c r="C452" s="6">
        <v>0</v>
      </c>
      <c r="D452" s="10">
        <v>0</v>
      </c>
    </row>
    <row r="453" spans="1:4" ht="12.95" customHeight="1" x14ac:dyDescent="0.2">
      <c r="A453" s="5" t="s">
        <v>264</v>
      </c>
      <c r="B453" s="6">
        <v>0</v>
      </c>
      <c r="C453" s="6">
        <v>0</v>
      </c>
      <c r="D453" s="10">
        <v>0</v>
      </c>
    </row>
    <row r="454" spans="1:4" ht="12.95" customHeight="1" x14ac:dyDescent="0.2">
      <c r="A454" s="5" t="s">
        <v>265</v>
      </c>
      <c r="B454" s="6">
        <f>SUM(B455:B456)</f>
        <v>0</v>
      </c>
      <c r="C454" s="6">
        <f>SUM(C455:C456)</f>
        <v>0</v>
      </c>
      <c r="D454" s="10">
        <f t="shared" ref="D454" si="104">SUM(D455:D456)</f>
        <v>0</v>
      </c>
    </row>
    <row r="455" spans="1:4" ht="12.75" customHeight="1" x14ac:dyDescent="0.2">
      <c r="A455" s="5" t="s">
        <v>266</v>
      </c>
      <c r="B455" s="6">
        <v>0</v>
      </c>
      <c r="C455" s="6">
        <v>0</v>
      </c>
      <c r="D455" s="10">
        <v>0</v>
      </c>
    </row>
    <row r="456" spans="1:4" ht="12.75" customHeight="1" x14ac:dyDescent="0.2">
      <c r="A456" s="5" t="s">
        <v>263</v>
      </c>
      <c r="B456" s="6">
        <v>0</v>
      </c>
      <c r="C456" s="6">
        <v>0</v>
      </c>
      <c r="D456" s="10">
        <v>0</v>
      </c>
    </row>
    <row r="457" spans="1:4" ht="12.95" customHeight="1" x14ac:dyDescent="0.2">
      <c r="A457" s="5" t="s">
        <v>267</v>
      </c>
      <c r="B457" s="29">
        <f>SUM(B458+B466+B471)</f>
        <v>4555.8</v>
      </c>
      <c r="C457" s="29">
        <f t="shared" ref="C457:D457" si="105">SUM(C458+C466+C471)</f>
        <v>4866.2</v>
      </c>
      <c r="D457" s="30">
        <f t="shared" si="105"/>
        <v>4568.8000000000011</v>
      </c>
    </row>
    <row r="458" spans="1:4" ht="12.95" customHeight="1" x14ac:dyDescent="0.2">
      <c r="A458" s="5" t="s">
        <v>268</v>
      </c>
      <c r="B458" s="6">
        <f>SUM(B459+B460)</f>
        <v>78.100000000000009</v>
      </c>
      <c r="C458" s="6">
        <f>SUM(C459+C460)</f>
        <v>923.2</v>
      </c>
      <c r="D458" s="10">
        <f>SUM(D459+D460)</f>
        <v>-23.599999999999994</v>
      </c>
    </row>
    <row r="459" spans="1:4" ht="12.95" customHeight="1" x14ac:dyDescent="0.2">
      <c r="A459" s="5" t="s">
        <v>269</v>
      </c>
      <c r="B459" s="6">
        <v>0</v>
      </c>
      <c r="C459" s="6">
        <v>0</v>
      </c>
      <c r="D459" s="10">
        <v>0</v>
      </c>
    </row>
    <row r="460" spans="1:4" ht="12.95" customHeight="1" x14ac:dyDescent="0.2">
      <c r="A460" s="5" t="s">
        <v>270</v>
      </c>
      <c r="B460" s="6">
        <f>SUM(B461)</f>
        <v>78.100000000000009</v>
      </c>
      <c r="C460" s="6">
        <f>SUM(C461)</f>
        <v>923.2</v>
      </c>
      <c r="D460" s="10">
        <f t="shared" ref="D460" si="106">SUM(D461)</f>
        <v>-23.599999999999994</v>
      </c>
    </row>
    <row r="461" spans="1:4" ht="12.95" customHeight="1" x14ac:dyDescent="0.2">
      <c r="A461" s="5" t="s">
        <v>271</v>
      </c>
      <c r="B461" s="6">
        <f>SUM(B462:B465)</f>
        <v>78.100000000000009</v>
      </c>
      <c r="C461" s="6">
        <f>SUM(C462:C465)</f>
        <v>923.2</v>
      </c>
      <c r="D461" s="10">
        <f>SUM(D462:D465)</f>
        <v>-23.599999999999994</v>
      </c>
    </row>
    <row r="462" spans="1:4" ht="12.75" customHeight="1" x14ac:dyDescent="0.2">
      <c r="A462" s="5" t="s">
        <v>272</v>
      </c>
      <c r="B462" s="6">
        <v>45.5</v>
      </c>
      <c r="C462" s="6">
        <v>84.3</v>
      </c>
      <c r="D462" s="14">
        <v>87.3</v>
      </c>
    </row>
    <row r="463" spans="1:4" ht="12.75" customHeight="1" x14ac:dyDescent="0.2">
      <c r="A463" s="5" t="s">
        <v>273</v>
      </c>
      <c r="B463" s="6">
        <v>15.2</v>
      </c>
      <c r="C463" s="6">
        <v>234</v>
      </c>
      <c r="D463" s="10">
        <v>-332.6</v>
      </c>
    </row>
    <row r="464" spans="1:4" ht="12.75" customHeight="1" x14ac:dyDescent="0.2">
      <c r="A464" s="5" t="s">
        <v>274</v>
      </c>
      <c r="B464" s="6">
        <v>1.2000000000000002</v>
      </c>
      <c r="C464" s="6">
        <v>2.8</v>
      </c>
      <c r="D464" s="10">
        <v>15.399999999999999</v>
      </c>
    </row>
    <row r="465" spans="1:4" ht="12.75" customHeight="1" x14ac:dyDescent="0.2">
      <c r="A465" s="5" t="s">
        <v>275</v>
      </c>
      <c r="B465" s="6">
        <v>16.2</v>
      </c>
      <c r="C465" s="6">
        <v>602.1</v>
      </c>
      <c r="D465" s="11">
        <v>206.3</v>
      </c>
    </row>
    <row r="466" spans="1:4" ht="12.95" customHeight="1" x14ac:dyDescent="0.2">
      <c r="A466" s="5" t="s">
        <v>276</v>
      </c>
      <c r="B466" s="6">
        <f>SUM(B467:B470)</f>
        <v>2083.6999999999998</v>
      </c>
      <c r="C466" s="6">
        <f>SUM(C467:C470)</f>
        <v>2404</v>
      </c>
      <c r="D466" s="10">
        <f>SUM(D467:D470)</f>
        <v>3167.9000000000005</v>
      </c>
    </row>
    <row r="467" spans="1:4" ht="12.75" customHeight="1" x14ac:dyDescent="0.2">
      <c r="A467" s="5" t="s">
        <v>277</v>
      </c>
      <c r="B467" s="6">
        <v>561</v>
      </c>
      <c r="C467" s="6">
        <v>304</v>
      </c>
      <c r="D467" s="11">
        <v>356.09999999999997</v>
      </c>
    </row>
    <row r="468" spans="1:4" ht="12.75" customHeight="1" x14ac:dyDescent="0.2">
      <c r="A468" s="5" t="s">
        <v>278</v>
      </c>
      <c r="B468" s="6">
        <v>84.899999999999991</v>
      </c>
      <c r="C468" s="6">
        <v>237.7</v>
      </c>
      <c r="D468" s="11">
        <v>175.3</v>
      </c>
    </row>
    <row r="469" spans="1:4" ht="12.75" customHeight="1" x14ac:dyDescent="0.2">
      <c r="A469" s="5" t="s">
        <v>279</v>
      </c>
      <c r="B469" s="6">
        <v>158.30000000000001</v>
      </c>
      <c r="C469" s="6">
        <v>324.5</v>
      </c>
      <c r="D469" s="10">
        <v>462.90000000000003</v>
      </c>
    </row>
    <row r="470" spans="1:4" ht="12.75" customHeight="1" x14ac:dyDescent="0.2">
      <c r="A470" s="5" t="s">
        <v>280</v>
      </c>
      <c r="B470" s="6">
        <v>1279.5</v>
      </c>
      <c r="C470" s="6">
        <v>1537.7999999999997</v>
      </c>
      <c r="D470" s="10">
        <v>2173.6000000000004</v>
      </c>
    </row>
    <row r="471" spans="1:4" ht="12.95" customHeight="1" x14ac:dyDescent="0.2">
      <c r="A471" s="5" t="s">
        <v>281</v>
      </c>
      <c r="B471" s="6">
        <f>SUM(B472+B475)</f>
        <v>2394.0000000000005</v>
      </c>
      <c r="C471" s="6">
        <f>SUM(C472+C475)</f>
        <v>1539</v>
      </c>
      <c r="D471" s="10">
        <f>SUM(D472+D475)</f>
        <v>1424.5</v>
      </c>
    </row>
    <row r="472" spans="1:4" ht="12.95" customHeight="1" x14ac:dyDescent="0.2">
      <c r="A472" s="5" t="s">
        <v>282</v>
      </c>
      <c r="B472" s="6">
        <f>SUM(B473:B474)</f>
        <v>-563.5</v>
      </c>
      <c r="C472" s="6">
        <f>SUM(C473:C474)</f>
        <v>-718.69999999999993</v>
      </c>
      <c r="D472" s="10">
        <f>SUM(D473:D474)</f>
        <v>-257.60000000000002</v>
      </c>
    </row>
    <row r="473" spans="1:4" ht="12.75" customHeight="1" x14ac:dyDescent="0.2">
      <c r="A473" s="5" t="s">
        <v>283</v>
      </c>
      <c r="B473" s="6">
        <v>-73.8</v>
      </c>
      <c r="C473" s="6">
        <v>-240.1</v>
      </c>
      <c r="D473" s="11">
        <v>-127.6</v>
      </c>
    </row>
    <row r="474" spans="1:4" ht="12.75" customHeight="1" x14ac:dyDescent="0.2">
      <c r="A474" s="5" t="s">
        <v>284</v>
      </c>
      <c r="B474" s="6">
        <v>-489.70000000000005</v>
      </c>
      <c r="C474" s="6">
        <v>-478.59999999999997</v>
      </c>
      <c r="D474" s="14">
        <v>-130</v>
      </c>
    </row>
    <row r="475" spans="1:4" ht="12.95" customHeight="1" x14ac:dyDescent="0.2">
      <c r="A475" s="5" t="s">
        <v>285</v>
      </c>
      <c r="B475" s="6">
        <f>SUM(B476:B477)</f>
        <v>2957.5000000000005</v>
      </c>
      <c r="C475" s="6">
        <f>SUM(C476:C477)</f>
        <v>2257.6999999999998</v>
      </c>
      <c r="D475" s="10">
        <f>SUM(D476:D477)</f>
        <v>1682.1000000000001</v>
      </c>
    </row>
    <row r="476" spans="1:4" ht="12.75" customHeight="1" x14ac:dyDescent="0.2">
      <c r="A476" s="5" t="s">
        <v>286</v>
      </c>
      <c r="B476" s="6">
        <v>183.4</v>
      </c>
      <c r="C476" s="6">
        <v>299.8</v>
      </c>
      <c r="D476" s="7">
        <v>51.400000000000006</v>
      </c>
    </row>
    <row r="477" spans="1:4" ht="12.75" customHeight="1" x14ac:dyDescent="0.2">
      <c r="A477" s="5" t="s">
        <v>284</v>
      </c>
      <c r="B477" s="6">
        <v>2774.1000000000004</v>
      </c>
      <c r="C477" s="6">
        <v>1957.8999999999999</v>
      </c>
      <c r="D477" s="10">
        <v>1630.7</v>
      </c>
    </row>
    <row r="478" spans="1:4" ht="12.95" customHeight="1" x14ac:dyDescent="0.2">
      <c r="A478" s="5" t="s">
        <v>287</v>
      </c>
      <c r="B478" s="29">
        <f>SUM(B479+B514)</f>
        <v>400.70000000000005</v>
      </c>
      <c r="C478" s="29">
        <f>SUM(C479+C514)</f>
        <v>137.89999999999992</v>
      </c>
      <c r="D478" s="30">
        <f>SUM(D479+D514)</f>
        <v>774.50000000000023</v>
      </c>
    </row>
    <row r="479" spans="1:4" ht="12.95" customHeight="1" x14ac:dyDescent="0.2">
      <c r="A479" s="5" t="s">
        <v>288</v>
      </c>
      <c r="B479" s="29">
        <f>SUM(B480+B487)</f>
        <v>-1364.5</v>
      </c>
      <c r="C479" s="29">
        <f>SUM(C480+C487)</f>
        <v>-208.10000000000008</v>
      </c>
      <c r="D479" s="30">
        <f>SUM(D480+D487)</f>
        <v>-568.5</v>
      </c>
    </row>
    <row r="480" spans="1:4" ht="12.95" customHeight="1" x14ac:dyDescent="0.2">
      <c r="A480" s="5" t="s">
        <v>289</v>
      </c>
      <c r="B480" s="6">
        <f>SUM(B481:B484)</f>
        <v>-262.2</v>
      </c>
      <c r="C480" s="6">
        <f>SUM(C481:C484)</f>
        <v>-5.7999999999999972</v>
      </c>
      <c r="D480" s="10">
        <f>SUM(D481:D484)</f>
        <v>-21.5</v>
      </c>
    </row>
    <row r="481" spans="1:4" ht="12.95" customHeight="1" x14ac:dyDescent="0.2">
      <c r="A481" s="5" t="s">
        <v>290</v>
      </c>
      <c r="B481" s="6">
        <v>0</v>
      </c>
      <c r="C481" s="6">
        <v>0</v>
      </c>
      <c r="D481" s="10">
        <v>0</v>
      </c>
    </row>
    <row r="482" spans="1:4" ht="12.95" customHeight="1" x14ac:dyDescent="0.2">
      <c r="A482" s="5" t="s">
        <v>291</v>
      </c>
      <c r="B482" s="6">
        <v>-9.7000000000000011</v>
      </c>
      <c r="C482" s="6">
        <v>2.9000000000000004</v>
      </c>
      <c r="D482" s="11">
        <v>-13.600000000000001</v>
      </c>
    </row>
    <row r="483" spans="1:4" ht="12.95" customHeight="1" x14ac:dyDescent="0.2">
      <c r="A483" s="5" t="s">
        <v>292</v>
      </c>
      <c r="B483" s="6">
        <v>0</v>
      </c>
      <c r="C483" s="6">
        <v>0</v>
      </c>
      <c r="D483" s="10">
        <v>0</v>
      </c>
    </row>
    <row r="484" spans="1:4" ht="12.95" customHeight="1" x14ac:dyDescent="0.2">
      <c r="A484" s="5" t="s">
        <v>293</v>
      </c>
      <c r="B484" s="6">
        <f>SUM(B485:B486)</f>
        <v>-252.5</v>
      </c>
      <c r="C484" s="6">
        <f>SUM(C485:C486)</f>
        <v>-8.6999999999999975</v>
      </c>
      <c r="D484" s="10">
        <f>SUM(D485:D486)</f>
        <v>-7.8999999999999986</v>
      </c>
    </row>
    <row r="485" spans="1:4" ht="12.75" customHeight="1" x14ac:dyDescent="0.2">
      <c r="A485" s="5" t="s">
        <v>294</v>
      </c>
      <c r="B485" s="6">
        <v>-2.4000000000000004</v>
      </c>
      <c r="C485" s="6">
        <v>0.30000000000000004</v>
      </c>
      <c r="D485" s="11">
        <v>-0.1</v>
      </c>
    </row>
    <row r="486" spans="1:4" ht="12.75" customHeight="1" x14ac:dyDescent="0.2">
      <c r="A486" s="5" t="s">
        <v>295</v>
      </c>
      <c r="B486" s="6">
        <v>-250.1</v>
      </c>
      <c r="C486" s="6">
        <v>-8.9999999999999982</v>
      </c>
      <c r="D486" s="11">
        <v>-7.7999999999999989</v>
      </c>
    </row>
    <row r="487" spans="1:4" ht="12.95" customHeight="1" x14ac:dyDescent="0.2">
      <c r="A487" s="5" t="s">
        <v>296</v>
      </c>
      <c r="B487" s="6">
        <f>SUM(B488+B500+B507)</f>
        <v>-1102.3</v>
      </c>
      <c r="C487" s="6">
        <f>SUM(C488+C500+C507)</f>
        <v>-202.30000000000007</v>
      </c>
      <c r="D487" s="10">
        <f>SUM(D488+D500+D507)</f>
        <v>-547</v>
      </c>
    </row>
    <row r="488" spans="1:4" ht="12.95" customHeight="1" x14ac:dyDescent="0.2">
      <c r="A488" s="5" t="s">
        <v>297</v>
      </c>
      <c r="B488" s="6">
        <f>SUM(B489+B490+B491+B497)</f>
        <v>-958.40000000000009</v>
      </c>
      <c r="C488" s="6">
        <f>SUM(C489+C490+C491+C497)</f>
        <v>-180.10000000000008</v>
      </c>
      <c r="D488" s="10">
        <f>SUM(D489+D490+D491+D497)</f>
        <v>-665.5</v>
      </c>
    </row>
    <row r="489" spans="1:4" ht="12.75" customHeight="1" x14ac:dyDescent="0.2">
      <c r="A489" s="5" t="s">
        <v>298</v>
      </c>
      <c r="B489" s="6">
        <v>0</v>
      </c>
      <c r="C489" s="6">
        <v>0</v>
      </c>
      <c r="D489" s="14">
        <v>0</v>
      </c>
    </row>
    <row r="490" spans="1:4" ht="12.75" customHeight="1" x14ac:dyDescent="0.2">
      <c r="A490" s="5" t="s">
        <v>299</v>
      </c>
      <c r="B490" s="6">
        <v>-220.8</v>
      </c>
      <c r="C490" s="6">
        <v>62.899999999999991</v>
      </c>
      <c r="D490" s="10">
        <v>-186.10000000000002</v>
      </c>
    </row>
    <row r="491" spans="1:4" ht="12.75" customHeight="1" x14ac:dyDescent="0.2">
      <c r="A491" s="5" t="s">
        <v>300</v>
      </c>
      <c r="B491" s="6">
        <f>SUM(B492+B494)</f>
        <v>-735.80000000000018</v>
      </c>
      <c r="C491" s="6">
        <f>SUM(C492+C494)</f>
        <v>341.8</v>
      </c>
      <c r="D491" s="10">
        <f t="shared" ref="D491" si="107">SUM(D492+D494)</f>
        <v>-669.9</v>
      </c>
    </row>
    <row r="492" spans="1:4" ht="12.75" customHeight="1" x14ac:dyDescent="0.2">
      <c r="A492" s="5" t="s">
        <v>301</v>
      </c>
      <c r="B492" s="6">
        <f>SUM(B493)</f>
        <v>-793.60000000000014</v>
      </c>
      <c r="C492" s="6">
        <f>SUM(C493)</f>
        <v>272.10000000000002</v>
      </c>
      <c r="D492" s="10">
        <f t="shared" ref="D492" si="108">SUM(D493)</f>
        <v>-637</v>
      </c>
    </row>
    <row r="493" spans="1:4" ht="12.75" customHeight="1" x14ac:dyDescent="0.2">
      <c r="A493" s="5" t="s">
        <v>302</v>
      </c>
      <c r="B493" s="6">
        <v>-793.60000000000014</v>
      </c>
      <c r="C493" s="6">
        <v>272.10000000000002</v>
      </c>
      <c r="D493" s="11">
        <v>-637</v>
      </c>
    </row>
    <row r="494" spans="1:4" ht="12.75" customHeight="1" x14ac:dyDescent="0.2">
      <c r="A494" s="5" t="s">
        <v>303</v>
      </c>
      <c r="B494" s="6">
        <f>SUM(B496)</f>
        <v>57.799999999999955</v>
      </c>
      <c r="C494" s="6">
        <f>SUM(C496)</f>
        <v>69.699999999999989</v>
      </c>
      <c r="D494" s="10">
        <f t="shared" ref="D494" si="109">SUM(D496)</f>
        <v>-32.9</v>
      </c>
    </row>
    <row r="495" spans="1:4" ht="12.75" customHeight="1" x14ac:dyDescent="0.2">
      <c r="A495" s="3" t="s">
        <v>522</v>
      </c>
      <c r="B495" s="6"/>
      <c r="C495" s="6"/>
      <c r="D495" s="10"/>
    </row>
    <row r="496" spans="1:4" ht="12.95" customHeight="1" x14ac:dyDescent="0.2">
      <c r="A496" s="5" t="s">
        <v>304</v>
      </c>
      <c r="B496" s="6">
        <v>57.799999999999955</v>
      </c>
      <c r="C496" s="6">
        <v>69.699999999999989</v>
      </c>
      <c r="D496" s="10">
        <v>-32.9</v>
      </c>
    </row>
    <row r="497" spans="1:4" ht="12.95" customHeight="1" x14ac:dyDescent="0.2">
      <c r="A497" s="5" t="s">
        <v>305</v>
      </c>
      <c r="B497" s="6">
        <f>SUM(B498:B499)</f>
        <v>-1.8000000000000071</v>
      </c>
      <c r="C497" s="6">
        <f>SUM(C498:C499)</f>
        <v>-584.80000000000007</v>
      </c>
      <c r="D497" s="10">
        <f t="shared" ref="D497" si="110">SUM(D498:D499)</f>
        <v>190.49999999999997</v>
      </c>
    </row>
    <row r="498" spans="1:4" ht="12.95" customHeight="1" x14ac:dyDescent="0.2">
      <c r="A498" s="5" t="s">
        <v>306</v>
      </c>
      <c r="B498" s="6">
        <v>0</v>
      </c>
      <c r="C498" s="6">
        <v>0</v>
      </c>
      <c r="D498" s="7">
        <v>0</v>
      </c>
    </row>
    <row r="499" spans="1:4" ht="12.95" customHeight="1" x14ac:dyDescent="0.2">
      <c r="A499" s="5" t="s">
        <v>307</v>
      </c>
      <c r="B499" s="6">
        <v>-1.8000000000000071</v>
      </c>
      <c r="C499" s="6">
        <v>-584.80000000000007</v>
      </c>
      <c r="D499" s="7">
        <v>190.49999999999997</v>
      </c>
    </row>
    <row r="500" spans="1:4" ht="12.95" customHeight="1" x14ac:dyDescent="0.2">
      <c r="A500" s="5" t="s">
        <v>308</v>
      </c>
      <c r="B500" s="6">
        <f>SUM(B501+B502+B503+B506)</f>
        <v>-235.19999999999993</v>
      </c>
      <c r="C500" s="6">
        <f t="shared" ref="C500:D500" si="111">SUM(C501+C502+C503+C506)</f>
        <v>-19.599999999999991</v>
      </c>
      <c r="D500" s="10">
        <f t="shared" si="111"/>
        <v>104.4</v>
      </c>
    </row>
    <row r="501" spans="1:4" ht="12.95" customHeight="1" x14ac:dyDescent="0.2">
      <c r="A501" s="5" t="s">
        <v>309</v>
      </c>
      <c r="B501" s="6">
        <v>0</v>
      </c>
      <c r="C501" s="6">
        <v>0</v>
      </c>
      <c r="D501" s="10">
        <v>0</v>
      </c>
    </row>
    <row r="502" spans="1:4" ht="12.95" customHeight="1" x14ac:dyDescent="0.2">
      <c r="A502" s="5" t="s">
        <v>310</v>
      </c>
      <c r="B502" s="6">
        <v>0</v>
      </c>
      <c r="C502" s="6">
        <v>0</v>
      </c>
      <c r="D502" s="10">
        <v>0</v>
      </c>
    </row>
    <row r="503" spans="1:4" ht="12.95" customHeight="1" x14ac:dyDescent="0.2">
      <c r="A503" s="5" t="s">
        <v>311</v>
      </c>
      <c r="B503" s="6">
        <f>SUM(B504+B505)</f>
        <v>61.3</v>
      </c>
      <c r="C503" s="6">
        <f t="shared" ref="C503:D503" si="112">SUM(C504+C505)</f>
        <v>-19.599999999999991</v>
      </c>
      <c r="D503" s="10">
        <f t="shared" si="112"/>
        <v>61.3</v>
      </c>
    </row>
    <row r="504" spans="1:4" ht="12.75" customHeight="1" x14ac:dyDescent="0.2">
      <c r="A504" s="5" t="s">
        <v>312</v>
      </c>
      <c r="B504" s="6">
        <v>48.9</v>
      </c>
      <c r="C504" s="6">
        <v>-5.7999999999999901</v>
      </c>
      <c r="D504" s="10">
        <v>66.899999999999991</v>
      </c>
    </row>
    <row r="505" spans="1:4" ht="12.75" customHeight="1" x14ac:dyDescent="0.2">
      <c r="A505" s="5" t="s">
        <v>313</v>
      </c>
      <c r="B505" s="6">
        <v>12.400000000000002</v>
      </c>
      <c r="C505" s="6">
        <v>-13.8</v>
      </c>
      <c r="D505" s="7">
        <v>-5.5999999999999943</v>
      </c>
    </row>
    <row r="506" spans="1:4" ht="12.95" customHeight="1" x14ac:dyDescent="0.2">
      <c r="A506" s="5" t="s">
        <v>314</v>
      </c>
      <c r="B506" s="6">
        <v>-296.49999999999994</v>
      </c>
      <c r="C506" s="6">
        <v>0</v>
      </c>
      <c r="D506" s="7">
        <v>43.100000000000009</v>
      </c>
    </row>
    <row r="507" spans="1:4" ht="12.95" customHeight="1" x14ac:dyDescent="0.2">
      <c r="A507" s="5" t="s">
        <v>315</v>
      </c>
      <c r="B507" s="6">
        <f>SUM(B508+B509+B510+B513)</f>
        <v>91.300000000000011</v>
      </c>
      <c r="C507" s="6">
        <f>SUM(C508+C509+C510+C513)</f>
        <v>-2.5999999999999934</v>
      </c>
      <c r="D507" s="10">
        <f>SUM(D508+D509+D510+D513)</f>
        <v>14.099999999999998</v>
      </c>
    </row>
    <row r="508" spans="1:4" ht="12.95" customHeight="1" x14ac:dyDescent="0.2">
      <c r="A508" s="5" t="s">
        <v>316</v>
      </c>
      <c r="B508" s="6">
        <v>0</v>
      </c>
      <c r="C508" s="6">
        <v>0</v>
      </c>
      <c r="D508" s="10">
        <v>0</v>
      </c>
    </row>
    <row r="509" spans="1:4" ht="12.95" customHeight="1" x14ac:dyDescent="0.2">
      <c r="A509" s="5" t="s">
        <v>317</v>
      </c>
      <c r="B509" s="6">
        <v>7.1</v>
      </c>
      <c r="C509" s="6">
        <v>-5.5999999999999988</v>
      </c>
      <c r="D509" s="11">
        <v>5.8</v>
      </c>
    </row>
    <row r="510" spans="1:4" ht="12.95" customHeight="1" x14ac:dyDescent="0.2">
      <c r="A510" s="5" t="s">
        <v>311</v>
      </c>
      <c r="B510" s="6">
        <f>SUM(B511+B512)</f>
        <v>84.200000000000017</v>
      </c>
      <c r="C510" s="6">
        <f t="shared" ref="C510:D510" si="113">SUM(C511+C512)</f>
        <v>3.0000000000000053</v>
      </c>
      <c r="D510" s="10">
        <f t="shared" si="113"/>
        <v>8.2999999999999989</v>
      </c>
    </row>
    <row r="511" spans="1:4" ht="12.75" customHeight="1" x14ac:dyDescent="0.2">
      <c r="A511" s="5" t="s">
        <v>318</v>
      </c>
      <c r="B511" s="6">
        <v>5.6000000000000014</v>
      </c>
      <c r="C511" s="6">
        <v>1.8000000000000052</v>
      </c>
      <c r="D511" s="10">
        <v>8.4999999999999982</v>
      </c>
    </row>
    <row r="512" spans="1:4" ht="12.75" customHeight="1" x14ac:dyDescent="0.2">
      <c r="A512" s="5" t="s">
        <v>319</v>
      </c>
      <c r="B512" s="6">
        <v>78.600000000000009</v>
      </c>
      <c r="C512" s="6">
        <v>1.2</v>
      </c>
      <c r="D512" s="7">
        <v>-0.2</v>
      </c>
    </row>
    <row r="513" spans="1:4" ht="12.95" customHeight="1" x14ac:dyDescent="0.2">
      <c r="A513" s="5" t="s">
        <v>314</v>
      </c>
      <c r="B513" s="6">
        <v>0</v>
      </c>
      <c r="C513" s="6">
        <v>0</v>
      </c>
      <c r="D513" s="7">
        <v>0</v>
      </c>
    </row>
    <row r="514" spans="1:4" ht="12.95" customHeight="1" x14ac:dyDescent="0.2">
      <c r="A514" s="5" t="s">
        <v>320</v>
      </c>
      <c r="B514" s="29">
        <f>SUM(B515)</f>
        <v>1765.2</v>
      </c>
      <c r="C514" s="29">
        <f>SUM(C515)</f>
        <v>346</v>
      </c>
      <c r="D514" s="30">
        <f t="shared" ref="D514" si="114">SUM(D515)</f>
        <v>1343.0000000000002</v>
      </c>
    </row>
    <row r="515" spans="1:4" ht="12.95" customHeight="1" x14ac:dyDescent="0.2">
      <c r="A515" s="5" t="s">
        <v>321</v>
      </c>
      <c r="B515" s="6">
        <f>SUM(B516+B530+B537)</f>
        <v>1765.2</v>
      </c>
      <c r="C515" s="6">
        <f>SUM(C516+C530+C537)</f>
        <v>346</v>
      </c>
      <c r="D515" s="10">
        <f t="shared" ref="D515" si="115">SUM(D516+D530+D537)</f>
        <v>1343.0000000000002</v>
      </c>
    </row>
    <row r="516" spans="1:4" ht="12.95" customHeight="1" x14ac:dyDescent="0.2">
      <c r="A516" s="5" t="s">
        <v>322</v>
      </c>
      <c r="B516" s="6">
        <f>SUM(B517+B518+B524)</f>
        <v>1913.5</v>
      </c>
      <c r="C516" s="6">
        <f>SUM(C517+C518+C524)</f>
        <v>488.80000000000007</v>
      </c>
      <c r="D516" s="10">
        <f>SUM(D517+D518+D524)</f>
        <v>1537.9</v>
      </c>
    </row>
    <row r="517" spans="1:4" ht="12.95" customHeight="1" x14ac:dyDescent="0.2">
      <c r="A517" s="5" t="s">
        <v>323</v>
      </c>
      <c r="B517" s="6">
        <v>0</v>
      </c>
      <c r="C517" s="6">
        <v>0</v>
      </c>
      <c r="D517" s="10">
        <v>0</v>
      </c>
    </row>
    <row r="518" spans="1:4" ht="12.95" customHeight="1" x14ac:dyDescent="0.2">
      <c r="A518" s="5" t="s">
        <v>324</v>
      </c>
      <c r="B518" s="6">
        <f>SUM(B519)</f>
        <v>871.2</v>
      </c>
      <c r="C518" s="6">
        <f>SUM(C519)</f>
        <v>1000</v>
      </c>
      <c r="D518" s="10">
        <f t="shared" ref="D518" si="116">SUM(D519)</f>
        <v>1046.5999999999999</v>
      </c>
    </row>
    <row r="519" spans="1:4" ht="12.95" customHeight="1" x14ac:dyDescent="0.2">
      <c r="A519" s="5" t="s">
        <v>325</v>
      </c>
      <c r="B519" s="6">
        <f>SUM(B520:B523)</f>
        <v>871.2</v>
      </c>
      <c r="C519" s="6">
        <f>SUM(C520:C523)</f>
        <v>1000</v>
      </c>
      <c r="D519" s="10">
        <f t="shared" ref="D519" si="117">SUM(D520:D523)</f>
        <v>1046.5999999999999</v>
      </c>
    </row>
    <row r="520" spans="1:4" ht="12.75" customHeight="1" x14ac:dyDescent="0.2">
      <c r="A520" s="5" t="s">
        <v>326</v>
      </c>
      <c r="B520" s="6">
        <v>1250</v>
      </c>
      <c r="C520" s="6">
        <v>1000</v>
      </c>
      <c r="D520" s="10">
        <v>1422.3</v>
      </c>
    </row>
    <row r="521" spans="1:4" ht="12.75" customHeight="1" x14ac:dyDescent="0.2">
      <c r="A521" s="5" t="s">
        <v>327</v>
      </c>
      <c r="B521" s="6">
        <v>-378.8</v>
      </c>
      <c r="C521" s="6">
        <v>0</v>
      </c>
      <c r="D521" s="14">
        <v>-375.7</v>
      </c>
    </row>
    <row r="522" spans="1:4" ht="12.75" customHeight="1" x14ac:dyDescent="0.2">
      <c r="A522" s="5" t="s">
        <v>328</v>
      </c>
      <c r="B522" s="6">
        <v>0</v>
      </c>
      <c r="C522" s="6">
        <v>0</v>
      </c>
      <c r="D522" s="10">
        <v>0</v>
      </c>
    </row>
    <row r="523" spans="1:4" ht="12.95" customHeight="1" x14ac:dyDescent="0.2">
      <c r="A523" s="5" t="s">
        <v>329</v>
      </c>
      <c r="B523" s="6">
        <v>0</v>
      </c>
      <c r="C523" s="6">
        <v>0</v>
      </c>
      <c r="D523" s="11">
        <v>0</v>
      </c>
    </row>
    <row r="524" spans="1:4" ht="12.95" customHeight="1" x14ac:dyDescent="0.2">
      <c r="A524" s="5" t="s">
        <v>330</v>
      </c>
      <c r="B524" s="6">
        <f>SUM(B525)</f>
        <v>1042.3</v>
      </c>
      <c r="C524" s="6">
        <f>SUM(C525)</f>
        <v>-511.19999999999993</v>
      </c>
      <c r="D524" s="10">
        <f t="shared" ref="D524" si="118">SUM(D525)</f>
        <v>491.30000000000007</v>
      </c>
    </row>
    <row r="525" spans="1:4" ht="12.95" customHeight="1" x14ac:dyDescent="0.2">
      <c r="A525" s="5" t="s">
        <v>331</v>
      </c>
      <c r="B525" s="6">
        <f>SUM(B526+B528)</f>
        <v>1042.3</v>
      </c>
      <c r="C525" s="6">
        <f>SUM(C526+C528)</f>
        <v>-511.19999999999993</v>
      </c>
      <c r="D525" s="10">
        <f t="shared" ref="D525" si="119">SUM(D526+D528)</f>
        <v>491.30000000000007</v>
      </c>
    </row>
    <row r="526" spans="1:4" ht="12.95" customHeight="1" x14ac:dyDescent="0.2">
      <c r="A526" s="5" t="s">
        <v>332</v>
      </c>
      <c r="B526" s="6">
        <f>SUM(B527)</f>
        <v>969.9</v>
      </c>
      <c r="C526" s="6">
        <f>SUM(C527)</f>
        <v>-237.99999999999997</v>
      </c>
      <c r="D526" s="10">
        <f t="shared" ref="D526" si="120">SUM(D527)</f>
        <v>647.30000000000007</v>
      </c>
    </row>
    <row r="527" spans="1:4" ht="12.75" customHeight="1" x14ac:dyDescent="0.2">
      <c r="A527" s="5" t="s">
        <v>333</v>
      </c>
      <c r="B527" s="6">
        <v>969.9</v>
      </c>
      <c r="C527" s="6">
        <v>-237.99999999999997</v>
      </c>
      <c r="D527" s="7">
        <v>647.30000000000007</v>
      </c>
    </row>
    <row r="528" spans="1:4" ht="12.95" customHeight="1" x14ac:dyDescent="0.2">
      <c r="A528" s="5" t="s">
        <v>334</v>
      </c>
      <c r="B528" s="6">
        <f>SUM(B529)</f>
        <v>72.399999999999991</v>
      </c>
      <c r="C528" s="6">
        <f>SUM(C529)</f>
        <v>-273.2</v>
      </c>
      <c r="D528" s="10">
        <f t="shared" ref="D528" si="121">SUM(D529)</f>
        <v>-156</v>
      </c>
    </row>
    <row r="529" spans="1:4" ht="12.75" customHeight="1" x14ac:dyDescent="0.2">
      <c r="A529" s="5" t="s">
        <v>335</v>
      </c>
      <c r="B529" s="6">
        <v>72.399999999999991</v>
      </c>
      <c r="C529" s="6">
        <v>-273.2</v>
      </c>
      <c r="D529" s="7">
        <v>-156</v>
      </c>
    </row>
    <row r="530" spans="1:4" ht="12.95" customHeight="1" x14ac:dyDescent="0.2">
      <c r="A530" s="5" t="s">
        <v>336</v>
      </c>
      <c r="B530" s="6">
        <f>SUM(B531+B532+B533)</f>
        <v>-135.20000000000005</v>
      </c>
      <c r="C530" s="6">
        <f>SUM(C531+C532+C533)</f>
        <v>-207.20000000000002</v>
      </c>
      <c r="D530" s="10">
        <f t="shared" ref="D530" si="122">SUM(D531+D532+D533)</f>
        <v>-166.10000000000002</v>
      </c>
    </row>
    <row r="531" spans="1:4" ht="12.95" customHeight="1" x14ac:dyDescent="0.2">
      <c r="A531" s="5" t="s">
        <v>337</v>
      </c>
      <c r="B531" s="6">
        <v>0</v>
      </c>
      <c r="C531" s="6">
        <v>0</v>
      </c>
      <c r="D531" s="7">
        <v>0</v>
      </c>
    </row>
    <row r="532" spans="1:4" ht="12.95" customHeight="1" x14ac:dyDescent="0.2">
      <c r="A532" s="5" t="s">
        <v>324</v>
      </c>
      <c r="B532" s="6">
        <v>0</v>
      </c>
      <c r="C532" s="6">
        <v>0</v>
      </c>
      <c r="D532" s="7">
        <v>0</v>
      </c>
    </row>
    <row r="533" spans="1:4" ht="12.95" customHeight="1" x14ac:dyDescent="0.2">
      <c r="A533" s="5" t="s">
        <v>338</v>
      </c>
      <c r="B533" s="6">
        <f>SUM(B534)</f>
        <v>-135.20000000000005</v>
      </c>
      <c r="C533" s="6">
        <f>SUM(C534)</f>
        <v>-207.20000000000002</v>
      </c>
      <c r="D533" s="10">
        <f t="shared" ref="D533" si="123">SUM(D534)</f>
        <v>-166.10000000000002</v>
      </c>
    </row>
    <row r="534" spans="1:4" ht="12.95" customHeight="1" x14ac:dyDescent="0.2">
      <c r="A534" s="5" t="s">
        <v>331</v>
      </c>
      <c r="B534" s="6">
        <f>SUM(B535:B536)</f>
        <v>-135.20000000000005</v>
      </c>
      <c r="C534" s="6">
        <f>SUM(C535:C536)</f>
        <v>-207.20000000000002</v>
      </c>
      <c r="D534" s="10">
        <f t="shared" ref="D534" si="124">SUM(D535:D536)</f>
        <v>-166.10000000000002</v>
      </c>
    </row>
    <row r="535" spans="1:4" ht="12.95" customHeight="1" x14ac:dyDescent="0.2">
      <c r="A535" s="5" t="s">
        <v>339</v>
      </c>
      <c r="B535" s="6">
        <v>-112.30000000000004</v>
      </c>
      <c r="C535" s="6">
        <v>-194.60000000000002</v>
      </c>
      <c r="D535" s="10">
        <v>-235.4</v>
      </c>
    </row>
    <row r="536" spans="1:4" ht="12.95" customHeight="1" x14ac:dyDescent="0.2">
      <c r="A536" s="5" t="s">
        <v>340</v>
      </c>
      <c r="B536" s="6">
        <v>-22.9</v>
      </c>
      <c r="C536" s="6">
        <v>-12.599999999999994</v>
      </c>
      <c r="D536" s="14">
        <v>69.3</v>
      </c>
    </row>
    <row r="537" spans="1:4" ht="12.95" customHeight="1" x14ac:dyDescent="0.2">
      <c r="A537" s="5" t="s">
        <v>341</v>
      </c>
      <c r="B537" s="6">
        <f>SUM(B538+B539+B540+B543)</f>
        <v>-13.099999999999985</v>
      </c>
      <c r="C537" s="6">
        <f>SUM(C538+C539+C540+C543)</f>
        <v>64.400000000000006</v>
      </c>
      <c r="D537" s="10">
        <f t="shared" ref="D537" si="125">SUM(D538+D539+D540+D543)</f>
        <v>-28.800000000000004</v>
      </c>
    </row>
    <row r="538" spans="1:4" ht="12.95" customHeight="1" x14ac:dyDescent="0.2">
      <c r="A538" s="5" t="s">
        <v>342</v>
      </c>
      <c r="B538" s="6">
        <v>0</v>
      </c>
      <c r="C538" s="6">
        <v>0</v>
      </c>
      <c r="D538" s="10">
        <v>0</v>
      </c>
    </row>
    <row r="539" spans="1:4" ht="12.95" customHeight="1" x14ac:dyDescent="0.2">
      <c r="A539" s="5" t="s">
        <v>343</v>
      </c>
      <c r="B539" s="6">
        <v>-1.3</v>
      </c>
      <c r="C539" s="6">
        <v>0</v>
      </c>
      <c r="D539" s="11">
        <v>6</v>
      </c>
    </row>
    <row r="540" spans="1:4" ht="12.95" customHeight="1" x14ac:dyDescent="0.2">
      <c r="A540" s="5" t="s">
        <v>344</v>
      </c>
      <c r="B540" s="6">
        <f>SUM(B541+B542)</f>
        <v>-11.599999999999984</v>
      </c>
      <c r="C540" s="6">
        <f t="shared" ref="C540:D540" si="126">SUM(C541+C542)</f>
        <v>65.400000000000006</v>
      </c>
      <c r="D540" s="10">
        <f t="shared" si="126"/>
        <v>-34.800000000000004</v>
      </c>
    </row>
    <row r="541" spans="1:4" ht="12.95" customHeight="1" x14ac:dyDescent="0.2">
      <c r="A541" s="5" t="s">
        <v>345</v>
      </c>
      <c r="B541" s="6">
        <v>-12.099999999999998</v>
      </c>
      <c r="C541" s="6">
        <v>60.6</v>
      </c>
      <c r="D541" s="10">
        <v>-31.1</v>
      </c>
    </row>
    <row r="542" spans="1:4" ht="12.95" customHeight="1" x14ac:dyDescent="0.2">
      <c r="A542" s="5" t="s">
        <v>346</v>
      </c>
      <c r="B542" s="6">
        <v>0.50000000000001421</v>
      </c>
      <c r="C542" s="6">
        <v>4.8</v>
      </c>
      <c r="D542" s="7">
        <v>-3.7</v>
      </c>
    </row>
    <row r="543" spans="1:4" ht="12.95" customHeight="1" x14ac:dyDescent="0.2">
      <c r="A543" s="5" t="s">
        <v>305</v>
      </c>
      <c r="B543" s="6">
        <v>-0.20000000000000107</v>
      </c>
      <c r="C543" s="6">
        <v>-1.0000000000000009</v>
      </c>
      <c r="D543" s="7">
        <v>0</v>
      </c>
    </row>
    <row r="544" spans="1:4" ht="12.95" customHeight="1" x14ac:dyDescent="0.2">
      <c r="A544" s="5" t="s">
        <v>347</v>
      </c>
      <c r="B544" s="29">
        <f>SUM(B545+B599)</f>
        <v>2029.5000000000009</v>
      </c>
      <c r="C544" s="29">
        <f>SUM(C545+C599)</f>
        <v>2621.6</v>
      </c>
      <c r="D544" s="30">
        <f>SUM(D545+D599)</f>
        <v>-99.599999999999454</v>
      </c>
    </row>
    <row r="545" spans="1:4" ht="12.95" customHeight="1" x14ac:dyDescent="0.2">
      <c r="A545" s="5" t="s">
        <v>348</v>
      </c>
      <c r="B545" s="29">
        <f>SUM(B546+B559+B568+B579)</f>
        <v>-2747.7</v>
      </c>
      <c r="C545" s="29">
        <f>SUM(C546+C559+C568+C579)</f>
        <v>642.5</v>
      </c>
      <c r="D545" s="30">
        <f>SUM(D546+D559+D568+D579)</f>
        <v>3626.8000000000006</v>
      </c>
    </row>
    <row r="546" spans="1:4" ht="12.95" customHeight="1" x14ac:dyDescent="0.2">
      <c r="A546" s="5" t="s">
        <v>349</v>
      </c>
      <c r="B546" s="6">
        <f>SUM(B547)</f>
        <v>-341.2</v>
      </c>
      <c r="C546" s="6">
        <f>SUM(C547)</f>
        <v>-92.899999999999991</v>
      </c>
      <c r="D546" s="10">
        <f t="shared" ref="D546" si="127">SUM(D547)</f>
        <v>-656.59999999999991</v>
      </c>
    </row>
    <row r="547" spans="1:4" ht="12.95" customHeight="1" x14ac:dyDescent="0.2">
      <c r="A547" s="5" t="s">
        <v>350</v>
      </c>
      <c r="B547" s="6">
        <f>SUM(B548+B553)</f>
        <v>-341.2</v>
      </c>
      <c r="C547" s="6">
        <f>SUM(C548+C553)</f>
        <v>-92.899999999999991</v>
      </c>
      <c r="D547" s="10">
        <f>SUM(D548+D553)</f>
        <v>-656.59999999999991</v>
      </c>
    </row>
    <row r="548" spans="1:4" ht="12.95" customHeight="1" x14ac:dyDescent="0.2">
      <c r="A548" s="5" t="s">
        <v>351</v>
      </c>
      <c r="B548" s="6">
        <f>SUM(B549:B552)</f>
        <v>-235.2</v>
      </c>
      <c r="C548" s="6">
        <f>SUM(C549:C552)</f>
        <v>2.5</v>
      </c>
      <c r="D548" s="10">
        <f>SUM(D549:D552)</f>
        <v>-28</v>
      </c>
    </row>
    <row r="549" spans="1:4" ht="12.75" customHeight="1" x14ac:dyDescent="0.2">
      <c r="A549" s="5" t="s">
        <v>352</v>
      </c>
      <c r="B549" s="6">
        <v>-32</v>
      </c>
      <c r="C549" s="6">
        <v>-21.2</v>
      </c>
      <c r="D549" s="10">
        <v>-69.2</v>
      </c>
    </row>
    <row r="550" spans="1:4" ht="12.75" customHeight="1" x14ac:dyDescent="0.2">
      <c r="A550" s="5" t="s">
        <v>353</v>
      </c>
      <c r="B550" s="6">
        <v>0</v>
      </c>
      <c r="C550" s="6">
        <v>0</v>
      </c>
      <c r="D550" s="10">
        <v>0</v>
      </c>
    </row>
    <row r="551" spans="1:4" ht="12.75" customHeight="1" x14ac:dyDescent="0.2">
      <c r="A551" s="5" t="s">
        <v>354</v>
      </c>
      <c r="B551" s="6">
        <v>-191.7</v>
      </c>
      <c r="C551" s="6">
        <v>55.7</v>
      </c>
      <c r="D551" s="10">
        <v>41.2</v>
      </c>
    </row>
    <row r="552" spans="1:4" ht="12.75" customHeight="1" x14ac:dyDescent="0.2">
      <c r="A552" s="5" t="s">
        <v>355</v>
      </c>
      <c r="B552" s="6">
        <v>-11.5</v>
      </c>
      <c r="C552" s="6">
        <v>-32</v>
      </c>
      <c r="D552" s="11">
        <v>0</v>
      </c>
    </row>
    <row r="553" spans="1:4" ht="12.95" customHeight="1" x14ac:dyDescent="0.2">
      <c r="A553" s="5" t="s">
        <v>356</v>
      </c>
      <c r="B553" s="6">
        <f>SUM(B554+B555+B556+B558)</f>
        <v>-106</v>
      </c>
      <c r="C553" s="6">
        <f t="shared" ref="C553:D553" si="128">SUM(C554+C555+C556+C558)</f>
        <v>-95.399999999999991</v>
      </c>
      <c r="D553" s="10">
        <f t="shared" si="128"/>
        <v>-628.59999999999991</v>
      </c>
    </row>
    <row r="554" spans="1:4" ht="12.75" customHeight="1" x14ac:dyDescent="0.2">
      <c r="A554" s="5" t="s">
        <v>357</v>
      </c>
      <c r="B554" s="6">
        <v>-33</v>
      </c>
      <c r="C554" s="6">
        <v>-93</v>
      </c>
      <c r="D554" s="11">
        <v>-56.5</v>
      </c>
    </row>
    <row r="555" spans="1:4" ht="12.75" customHeight="1" x14ac:dyDescent="0.2">
      <c r="A555" s="5" t="s">
        <v>358</v>
      </c>
      <c r="B555" s="6">
        <v>0</v>
      </c>
      <c r="C555" s="6">
        <v>0</v>
      </c>
      <c r="D555" s="10">
        <v>0</v>
      </c>
    </row>
    <row r="556" spans="1:4" ht="12.75" customHeight="1" x14ac:dyDescent="0.2">
      <c r="A556" s="5" t="s">
        <v>359</v>
      </c>
      <c r="B556" s="6">
        <v>-53.9</v>
      </c>
      <c r="C556" s="6">
        <v>8.3999999999999986</v>
      </c>
      <c r="D556" s="16">
        <v>-572.09999999999991</v>
      </c>
    </row>
    <row r="557" spans="1:4" ht="12.75" customHeight="1" x14ac:dyDescent="0.2">
      <c r="A557" s="3" t="s">
        <v>522</v>
      </c>
      <c r="B557" s="6"/>
      <c r="C557" s="6"/>
      <c r="D557" s="10"/>
    </row>
    <row r="558" spans="1:4" ht="12.95" customHeight="1" x14ac:dyDescent="0.2">
      <c r="A558" s="5" t="s">
        <v>360</v>
      </c>
      <c r="B558" s="6">
        <v>-19.099999999999998</v>
      </c>
      <c r="C558" s="6">
        <v>-10.8</v>
      </c>
      <c r="D558" s="10">
        <v>0</v>
      </c>
    </row>
    <row r="559" spans="1:4" ht="12.95" customHeight="1" x14ac:dyDescent="0.2">
      <c r="A559" s="5" t="s">
        <v>361</v>
      </c>
      <c r="B559" s="6">
        <f>SUM(B560+B561+B562+B567)</f>
        <v>-1797.2000000000003</v>
      </c>
      <c r="C559" s="6">
        <f>SUM(C560+C561+C562+C567)</f>
        <v>993.3</v>
      </c>
      <c r="D559" s="10">
        <f t="shared" ref="D559" si="129">SUM(D560+D561+D562+D567)</f>
        <v>2315.1</v>
      </c>
    </row>
    <row r="560" spans="1:4" ht="12.95" customHeight="1" x14ac:dyDescent="0.2">
      <c r="A560" s="5" t="s">
        <v>362</v>
      </c>
      <c r="B560" s="6">
        <v>0</v>
      </c>
      <c r="C560" s="6">
        <v>0</v>
      </c>
      <c r="D560" s="10">
        <v>0</v>
      </c>
    </row>
    <row r="561" spans="1:4" ht="12.95" customHeight="1" x14ac:dyDescent="0.2">
      <c r="A561" s="5" t="s">
        <v>363</v>
      </c>
      <c r="B561" s="6">
        <v>0</v>
      </c>
      <c r="C561" s="6">
        <v>0</v>
      </c>
      <c r="D561" s="11">
        <v>0</v>
      </c>
    </row>
    <row r="562" spans="1:4" ht="12.95" customHeight="1" x14ac:dyDescent="0.2">
      <c r="A562" s="5" t="s">
        <v>364</v>
      </c>
      <c r="B562" s="6">
        <f>SUM(B563:B564)</f>
        <v>-1797.2000000000003</v>
      </c>
      <c r="C562" s="6">
        <f>SUM(C563:C564)</f>
        <v>993.3</v>
      </c>
      <c r="D562" s="10">
        <f t="shared" ref="D562" si="130">SUM(D563:D564)</f>
        <v>2315.1</v>
      </c>
    </row>
    <row r="563" spans="1:4" ht="12.95" customHeight="1" x14ac:dyDescent="0.2">
      <c r="A563" s="5" t="s">
        <v>365</v>
      </c>
      <c r="B563" s="6">
        <v>0</v>
      </c>
      <c r="C563" s="6">
        <v>0</v>
      </c>
      <c r="D563" s="10">
        <v>0</v>
      </c>
    </row>
    <row r="564" spans="1:4" ht="12.95" customHeight="1" x14ac:dyDescent="0.2">
      <c r="A564" s="5" t="s">
        <v>366</v>
      </c>
      <c r="B564" s="6">
        <f>SUM(B565+B566)</f>
        <v>-1797.2000000000003</v>
      </c>
      <c r="C564" s="6">
        <f t="shared" ref="C564:D564" si="131">SUM(C565+C566)</f>
        <v>993.3</v>
      </c>
      <c r="D564" s="10">
        <f t="shared" si="131"/>
        <v>2315.1</v>
      </c>
    </row>
    <row r="565" spans="1:4" ht="12.95" customHeight="1" x14ac:dyDescent="0.2">
      <c r="A565" s="5" t="s">
        <v>367</v>
      </c>
      <c r="B565" s="6">
        <v>-1388.6000000000001</v>
      </c>
      <c r="C565" s="6">
        <v>415.7</v>
      </c>
      <c r="D565" s="10">
        <v>2014.9</v>
      </c>
    </row>
    <row r="566" spans="1:4" ht="12.95" customHeight="1" x14ac:dyDescent="0.2">
      <c r="A566" s="5" t="s">
        <v>368</v>
      </c>
      <c r="B566" s="6">
        <v>-408.6</v>
      </c>
      <c r="C566" s="6">
        <v>577.6</v>
      </c>
      <c r="D566" s="11">
        <v>300.2</v>
      </c>
    </row>
    <row r="567" spans="1:4" ht="12.95" customHeight="1" x14ac:dyDescent="0.2">
      <c r="A567" s="5" t="s">
        <v>369</v>
      </c>
      <c r="B567" s="6">
        <v>0</v>
      </c>
      <c r="C567" s="6">
        <v>0</v>
      </c>
      <c r="D567" s="14">
        <v>0</v>
      </c>
    </row>
    <row r="568" spans="1:4" ht="12.95" customHeight="1" x14ac:dyDescent="0.2">
      <c r="A568" s="5" t="s">
        <v>370</v>
      </c>
      <c r="B568" s="6">
        <f>SUM(B569+B570+B571+B578)</f>
        <v>-758.8</v>
      </c>
      <c r="C568" s="6">
        <f>SUM(C569+C570+C571+C578)</f>
        <v>-174.09999999999997</v>
      </c>
      <c r="D568" s="10">
        <f>SUM(D569+D570+D571+D578)</f>
        <v>2977.2000000000003</v>
      </c>
    </row>
    <row r="569" spans="1:4" ht="12.95" customHeight="1" x14ac:dyDescent="0.2">
      <c r="A569" s="5" t="s">
        <v>371</v>
      </c>
      <c r="B569" s="6">
        <v>0</v>
      </c>
      <c r="C569" s="6">
        <v>0</v>
      </c>
      <c r="D569" s="10">
        <v>0</v>
      </c>
    </row>
    <row r="570" spans="1:4" ht="12.95" customHeight="1" x14ac:dyDescent="0.2">
      <c r="A570" s="5" t="s">
        <v>372</v>
      </c>
      <c r="B570" s="6">
        <v>128.39999999999998</v>
      </c>
      <c r="C570" s="6">
        <v>-9</v>
      </c>
      <c r="D570" s="10">
        <v>241.4</v>
      </c>
    </row>
    <row r="571" spans="1:4" ht="12.95" customHeight="1" x14ac:dyDescent="0.2">
      <c r="A571" s="5" t="s">
        <v>373</v>
      </c>
      <c r="B571" s="6">
        <f>SUM(B572+B575)</f>
        <v>-717.89999999999986</v>
      </c>
      <c r="C571" s="6">
        <f>SUM(C572+C575)</f>
        <v>-651.09999999999991</v>
      </c>
      <c r="D571" s="10">
        <f>SUM(D572+D575)</f>
        <v>3230.8</v>
      </c>
    </row>
    <row r="572" spans="1:4" ht="12.95" customHeight="1" x14ac:dyDescent="0.2">
      <c r="A572" s="5" t="s">
        <v>374</v>
      </c>
      <c r="B572" s="6">
        <f>SUM(B573:B574)</f>
        <v>449.90000000000009</v>
      </c>
      <c r="C572" s="6">
        <f>SUM(C573:C574)</f>
        <v>17.400000000000091</v>
      </c>
      <c r="D572" s="10">
        <f t="shared" ref="D572" si="132">SUM(D573:D574)</f>
        <v>2229.2000000000003</v>
      </c>
    </row>
    <row r="573" spans="1:4" ht="12.95" customHeight="1" x14ac:dyDescent="0.2">
      <c r="A573" s="5" t="s">
        <v>375</v>
      </c>
      <c r="B573" s="6">
        <v>61.400000000000006</v>
      </c>
      <c r="C573" s="6">
        <v>-44.5</v>
      </c>
      <c r="D573" s="11">
        <v>-148.19999999999999</v>
      </c>
    </row>
    <row r="574" spans="1:4" ht="12.95" customHeight="1" x14ac:dyDescent="0.2">
      <c r="A574" s="5" t="s">
        <v>376</v>
      </c>
      <c r="B574" s="6">
        <v>388.50000000000006</v>
      </c>
      <c r="C574" s="6">
        <v>61.900000000000091</v>
      </c>
      <c r="D574" s="11">
        <v>2377.4</v>
      </c>
    </row>
    <row r="575" spans="1:4" ht="12.95" customHeight="1" x14ac:dyDescent="0.2">
      <c r="A575" s="5" t="s">
        <v>377</v>
      </c>
      <c r="B575" s="6">
        <f>SUM(B576+B577)</f>
        <v>-1167.8</v>
      </c>
      <c r="C575" s="6">
        <f t="shared" ref="C575:D575" si="133">SUM(C576+C577)</f>
        <v>-668.5</v>
      </c>
      <c r="D575" s="10">
        <f t="shared" si="133"/>
        <v>1001.6</v>
      </c>
    </row>
    <row r="576" spans="1:4" ht="12.95" customHeight="1" x14ac:dyDescent="0.2">
      <c r="A576" s="5" t="s">
        <v>378</v>
      </c>
      <c r="B576" s="6">
        <v>-21.299999999999997</v>
      </c>
      <c r="C576" s="6">
        <v>-48.199999999999996</v>
      </c>
      <c r="D576" s="7">
        <v>75.3</v>
      </c>
    </row>
    <row r="577" spans="1:4" ht="12.95" customHeight="1" x14ac:dyDescent="0.2">
      <c r="A577" s="5" t="s">
        <v>379</v>
      </c>
      <c r="B577" s="6">
        <v>-1146.5</v>
      </c>
      <c r="C577" s="6">
        <v>-620.29999999999995</v>
      </c>
      <c r="D577" s="10">
        <v>926.30000000000007</v>
      </c>
    </row>
    <row r="578" spans="1:4" ht="12.95" customHeight="1" x14ac:dyDescent="0.2">
      <c r="A578" s="5" t="s">
        <v>380</v>
      </c>
      <c r="B578" s="6">
        <v>-169.3</v>
      </c>
      <c r="C578" s="6">
        <v>485.99999999999994</v>
      </c>
      <c r="D578" s="7">
        <v>-494.99999999999994</v>
      </c>
    </row>
    <row r="579" spans="1:4" ht="12.95" customHeight="1" x14ac:dyDescent="0.2">
      <c r="A579" s="5" t="s">
        <v>381</v>
      </c>
      <c r="B579" s="6">
        <f>SUM(B580+B583+B586+B591)</f>
        <v>149.5</v>
      </c>
      <c r="C579" s="6">
        <f>SUM(C580+C583+C586+C591)</f>
        <v>-83.799999999999983</v>
      </c>
      <c r="D579" s="10">
        <f t="shared" ref="D579" si="134">SUM(D580+D583+D586+D591)</f>
        <v>-1008.9</v>
      </c>
    </row>
    <row r="580" spans="1:4" ht="12.95" customHeight="1" x14ac:dyDescent="0.2">
      <c r="A580" s="5" t="s">
        <v>382</v>
      </c>
      <c r="B580" s="6">
        <f>SUM(B581:B582)</f>
        <v>0</v>
      </c>
      <c r="C580" s="6">
        <f>SUM(C581:C582)</f>
        <v>0</v>
      </c>
      <c r="D580" s="10">
        <f>SUM(D581:D582)</f>
        <v>0</v>
      </c>
    </row>
    <row r="581" spans="1:4" ht="12.75" customHeight="1" x14ac:dyDescent="0.2">
      <c r="A581" s="5" t="s">
        <v>383</v>
      </c>
      <c r="B581" s="6">
        <v>0</v>
      </c>
      <c r="C581" s="6">
        <v>0</v>
      </c>
      <c r="D581" s="7">
        <v>0</v>
      </c>
    </row>
    <row r="582" spans="1:4" ht="12.75" customHeight="1" x14ac:dyDescent="0.2">
      <c r="A582" s="5" t="s">
        <v>384</v>
      </c>
      <c r="B582" s="6">
        <v>0</v>
      </c>
      <c r="C582" s="6">
        <v>0</v>
      </c>
      <c r="D582" s="10">
        <v>0</v>
      </c>
    </row>
    <row r="583" spans="1:4" ht="12.95" customHeight="1" x14ac:dyDescent="0.2">
      <c r="A583" s="5" t="s">
        <v>385</v>
      </c>
      <c r="B583" s="6">
        <f>SUM(B584:B585)</f>
        <v>16.999999999999986</v>
      </c>
      <c r="C583" s="6">
        <f>SUM(C584:C585)</f>
        <v>-5.8999999999999986</v>
      </c>
      <c r="D583" s="10">
        <f>SUM(D584:D585)</f>
        <v>1.9000000000000004</v>
      </c>
    </row>
    <row r="584" spans="1:4" ht="12.75" customHeight="1" x14ac:dyDescent="0.2">
      <c r="A584" s="5" t="s">
        <v>386</v>
      </c>
      <c r="B584" s="6">
        <v>0</v>
      </c>
      <c r="C584" s="6">
        <v>0</v>
      </c>
      <c r="D584" s="11">
        <v>0</v>
      </c>
    </row>
    <row r="585" spans="1:4" ht="12.75" customHeight="1" x14ac:dyDescent="0.2">
      <c r="A585" s="5" t="s">
        <v>384</v>
      </c>
      <c r="B585" s="6">
        <v>16.999999999999986</v>
      </c>
      <c r="C585" s="6">
        <v>-5.8999999999999986</v>
      </c>
      <c r="D585" s="11">
        <v>1.9000000000000004</v>
      </c>
    </row>
    <row r="586" spans="1:4" ht="12.95" customHeight="1" x14ac:dyDescent="0.2">
      <c r="A586" s="5" t="s">
        <v>387</v>
      </c>
      <c r="B586" s="6">
        <f>SUM(B587:B588)</f>
        <v>134.5</v>
      </c>
      <c r="C586" s="6">
        <f>SUM(C587:C588)</f>
        <v>13.799999999999997</v>
      </c>
      <c r="D586" s="10">
        <f t="shared" ref="D586" si="135">SUM(D587:D588)</f>
        <v>16.5</v>
      </c>
    </row>
    <row r="587" spans="1:4" ht="12.95" customHeight="1" x14ac:dyDescent="0.2">
      <c r="A587" s="5" t="s">
        <v>386</v>
      </c>
      <c r="B587" s="6">
        <v>0</v>
      </c>
      <c r="C587" s="6">
        <v>0</v>
      </c>
      <c r="D587" s="7">
        <v>0</v>
      </c>
    </row>
    <row r="588" spans="1:4" ht="12.95" customHeight="1" x14ac:dyDescent="0.2">
      <c r="A588" s="5" t="s">
        <v>388</v>
      </c>
      <c r="B588" s="6">
        <f>SUM(B589:B590)</f>
        <v>134.5</v>
      </c>
      <c r="C588" s="6">
        <f>SUM(C589:C590)</f>
        <v>13.799999999999997</v>
      </c>
      <c r="D588" s="10">
        <f t="shared" ref="D588" si="136">SUM(D589:D590)</f>
        <v>16.5</v>
      </c>
    </row>
    <row r="589" spans="1:4" ht="12.95" customHeight="1" x14ac:dyDescent="0.2">
      <c r="A589" s="5" t="s">
        <v>389</v>
      </c>
      <c r="B589" s="6">
        <v>154</v>
      </c>
      <c r="C589" s="6">
        <v>-28.5</v>
      </c>
      <c r="D589" s="10">
        <v>5.7000000000000028</v>
      </c>
    </row>
    <row r="590" spans="1:4" ht="12.95" customHeight="1" x14ac:dyDescent="0.2">
      <c r="A590" s="5" t="s">
        <v>390</v>
      </c>
      <c r="B590" s="6">
        <v>-19.5</v>
      </c>
      <c r="C590" s="6">
        <v>42.3</v>
      </c>
      <c r="D590" s="7">
        <v>10.799999999999997</v>
      </c>
    </row>
    <row r="591" spans="1:4" ht="12.95" customHeight="1" x14ac:dyDescent="0.2">
      <c r="A591" s="5" t="s">
        <v>391</v>
      </c>
      <c r="B591" s="6">
        <f>SUM(B592:B593)</f>
        <v>-1.9999999999999964</v>
      </c>
      <c r="C591" s="6">
        <f>SUM(C592:C593)</f>
        <v>-91.699999999999989</v>
      </c>
      <c r="D591" s="10">
        <f t="shared" ref="D591" si="137">SUM(D592:D593)</f>
        <v>-1027.3</v>
      </c>
    </row>
    <row r="592" spans="1:4" ht="12.95" customHeight="1" x14ac:dyDescent="0.2">
      <c r="A592" s="5" t="s">
        <v>392</v>
      </c>
      <c r="B592" s="6">
        <v>0</v>
      </c>
      <c r="C592" s="6">
        <v>0</v>
      </c>
      <c r="D592" s="11">
        <v>0</v>
      </c>
    </row>
    <row r="593" spans="1:4" ht="12.95" customHeight="1" x14ac:dyDescent="0.2">
      <c r="A593" s="5" t="s">
        <v>393</v>
      </c>
      <c r="B593" s="6">
        <f>SUM(B594:B598)</f>
        <v>-1.9999999999999964</v>
      </c>
      <c r="C593" s="6">
        <f>SUM(C594:C598)</f>
        <v>-91.699999999999989</v>
      </c>
      <c r="D593" s="10">
        <f t="shared" ref="D593" si="138">SUM(D594:D598)</f>
        <v>-1027.3</v>
      </c>
    </row>
    <row r="594" spans="1:4" ht="12.75" customHeight="1" x14ac:dyDescent="0.2">
      <c r="A594" s="5" t="s">
        <v>394</v>
      </c>
      <c r="B594" s="6">
        <v>0</v>
      </c>
      <c r="C594" s="6">
        <v>0</v>
      </c>
      <c r="D594" s="10">
        <v>0</v>
      </c>
    </row>
    <row r="595" spans="1:4" ht="12.75" customHeight="1" x14ac:dyDescent="0.2">
      <c r="A595" s="5" t="s">
        <v>395</v>
      </c>
      <c r="B595" s="6">
        <v>-17.2</v>
      </c>
      <c r="C595" s="6">
        <v>-18.399999999999999</v>
      </c>
      <c r="D595" s="10">
        <v>-1026.8</v>
      </c>
    </row>
    <row r="596" spans="1:4" ht="12.75" customHeight="1" x14ac:dyDescent="0.2">
      <c r="A596" s="5" t="s">
        <v>396</v>
      </c>
      <c r="B596" s="6">
        <v>0</v>
      </c>
      <c r="C596" s="6">
        <v>0</v>
      </c>
      <c r="D596" s="10">
        <v>0</v>
      </c>
    </row>
    <row r="597" spans="1:4" ht="12.75" customHeight="1" x14ac:dyDescent="0.2">
      <c r="A597" s="5" t="s">
        <v>397</v>
      </c>
      <c r="B597" s="6">
        <v>31.200000000000003</v>
      </c>
      <c r="C597" s="6">
        <v>-53.7</v>
      </c>
      <c r="D597" s="7">
        <v>-0.5</v>
      </c>
    </row>
    <row r="598" spans="1:4" ht="12.75" customHeight="1" x14ac:dyDescent="0.2">
      <c r="A598" s="5" t="s">
        <v>398</v>
      </c>
      <c r="B598" s="6">
        <v>-16</v>
      </c>
      <c r="C598" s="6">
        <v>-19.600000000000001</v>
      </c>
      <c r="D598" s="10">
        <v>0</v>
      </c>
    </row>
    <row r="599" spans="1:4" ht="12.95" customHeight="1" x14ac:dyDescent="0.2">
      <c r="A599" s="5" t="s">
        <v>399</v>
      </c>
      <c r="B599" s="29">
        <f>SUM(B600+B613+B663+B674)</f>
        <v>4777.2000000000007</v>
      </c>
      <c r="C599" s="29">
        <f>SUM(C600+C613+C663+C674)</f>
        <v>1979.1</v>
      </c>
      <c r="D599" s="30">
        <f>SUM(D600+D613+D663+D674)</f>
        <v>-3726.4</v>
      </c>
    </row>
    <row r="600" spans="1:4" ht="12.95" customHeight="1" x14ac:dyDescent="0.2">
      <c r="A600" s="5" t="s">
        <v>400</v>
      </c>
      <c r="B600" s="6">
        <f>SUM(B601+B602)</f>
        <v>200.5</v>
      </c>
      <c r="C600" s="6">
        <f>SUM(C601+C602)</f>
        <v>224.5</v>
      </c>
      <c r="D600" s="10">
        <f t="shared" ref="D600" si="139">SUM(D601+D602)</f>
        <v>194.4</v>
      </c>
    </row>
    <row r="601" spans="1:4" ht="12.95" customHeight="1" x14ac:dyDescent="0.2">
      <c r="A601" s="5" t="s">
        <v>401</v>
      </c>
      <c r="B601" s="6">
        <v>0</v>
      </c>
      <c r="C601" s="6">
        <v>0</v>
      </c>
      <c r="D601" s="7">
        <v>0</v>
      </c>
    </row>
    <row r="602" spans="1:4" ht="12.95" customHeight="1" x14ac:dyDescent="0.2">
      <c r="A602" s="5" t="s">
        <v>402</v>
      </c>
      <c r="B602" s="6">
        <f>SUM(B603+B608)</f>
        <v>200.5</v>
      </c>
      <c r="C602" s="6">
        <f>SUM(C603+C608)</f>
        <v>224.5</v>
      </c>
      <c r="D602" s="10">
        <f>SUM(D603+D608)</f>
        <v>194.4</v>
      </c>
    </row>
    <row r="603" spans="1:4" ht="12.95" customHeight="1" x14ac:dyDescent="0.2">
      <c r="A603" s="5" t="s">
        <v>386</v>
      </c>
      <c r="B603" s="6">
        <f>SUM(B604:B607)</f>
        <v>148.9</v>
      </c>
      <c r="C603" s="6">
        <f>SUM(C604:C607)</f>
        <v>103</v>
      </c>
      <c r="D603" s="10">
        <f>SUM(D604:D607)</f>
        <v>124.9</v>
      </c>
    </row>
    <row r="604" spans="1:4" ht="12.75" customHeight="1" x14ac:dyDescent="0.2">
      <c r="A604" s="5" t="s">
        <v>403</v>
      </c>
      <c r="B604" s="6">
        <v>1.2</v>
      </c>
      <c r="C604" s="6">
        <v>129.6</v>
      </c>
      <c r="D604" s="10">
        <v>97.2</v>
      </c>
    </row>
    <row r="605" spans="1:4" ht="12.75" customHeight="1" x14ac:dyDescent="0.2">
      <c r="A605" s="5" t="s">
        <v>404</v>
      </c>
      <c r="B605" s="6">
        <v>0</v>
      </c>
      <c r="C605" s="6">
        <v>0</v>
      </c>
      <c r="D605" s="14">
        <v>0</v>
      </c>
    </row>
    <row r="606" spans="1:4" ht="12.75" customHeight="1" x14ac:dyDescent="0.2">
      <c r="A606" s="5" t="s">
        <v>354</v>
      </c>
      <c r="B606" s="6">
        <v>48.6</v>
      </c>
      <c r="C606" s="6">
        <v>3.8</v>
      </c>
      <c r="D606" s="10">
        <v>27.7</v>
      </c>
    </row>
    <row r="607" spans="1:4" ht="12.75" customHeight="1" x14ac:dyDescent="0.2">
      <c r="A607" s="5" t="s">
        <v>405</v>
      </c>
      <c r="B607" s="6">
        <v>99.1</v>
      </c>
      <c r="C607" s="6">
        <v>-30.4</v>
      </c>
      <c r="D607" s="11">
        <v>0</v>
      </c>
    </row>
    <row r="608" spans="1:4" ht="12.95" customHeight="1" x14ac:dyDescent="0.2">
      <c r="A608" s="5" t="s">
        <v>406</v>
      </c>
      <c r="B608" s="6">
        <f>SUM(B609:B612)</f>
        <v>51.599999999999994</v>
      </c>
      <c r="C608" s="6">
        <f>SUM(C609:C612)</f>
        <v>121.5</v>
      </c>
      <c r="D608" s="10">
        <f>SUM(D609:D612)</f>
        <v>69.5</v>
      </c>
    </row>
    <row r="609" spans="1:4" ht="12.75" customHeight="1" x14ac:dyDescent="0.2">
      <c r="A609" s="5" t="s">
        <v>403</v>
      </c>
      <c r="B609" s="6">
        <v>47.5</v>
      </c>
      <c r="C609" s="6">
        <v>99.6</v>
      </c>
      <c r="D609" s="10">
        <v>63.2</v>
      </c>
    </row>
    <row r="610" spans="1:4" ht="12.75" customHeight="1" x14ac:dyDescent="0.2">
      <c r="A610" s="5" t="s">
        <v>404</v>
      </c>
      <c r="B610" s="6">
        <v>0</v>
      </c>
      <c r="C610" s="6">
        <v>0</v>
      </c>
      <c r="D610" s="7">
        <v>0</v>
      </c>
    </row>
    <row r="611" spans="1:4" ht="12.75" customHeight="1" x14ac:dyDescent="0.2">
      <c r="A611" s="5" t="s">
        <v>407</v>
      </c>
      <c r="B611" s="6">
        <v>-15.7</v>
      </c>
      <c r="C611" s="6">
        <v>0.30000000000000004</v>
      </c>
      <c r="D611" s="10">
        <v>6.3000000000000007</v>
      </c>
    </row>
    <row r="612" spans="1:4" ht="12.75" customHeight="1" x14ac:dyDescent="0.2">
      <c r="A612" s="5" t="s">
        <v>405</v>
      </c>
      <c r="B612" s="6">
        <v>19.799999999999997</v>
      </c>
      <c r="C612" s="6">
        <v>21.6</v>
      </c>
      <c r="D612" s="7">
        <v>0</v>
      </c>
    </row>
    <row r="613" spans="1:4" ht="12.95" customHeight="1" x14ac:dyDescent="0.2">
      <c r="A613" s="5" t="s">
        <v>408</v>
      </c>
      <c r="B613" s="6">
        <f>SUM(B614+B621+B633+B643)</f>
        <v>1758.3000000000002</v>
      </c>
      <c r="C613" s="6">
        <f t="shared" ref="C613:D613" si="140">SUM(C614+C621+C633+C643)</f>
        <v>1295.5</v>
      </c>
      <c r="D613" s="10">
        <f t="shared" si="140"/>
        <v>-669.30000000000007</v>
      </c>
    </row>
    <row r="614" spans="1:4" ht="12.95" customHeight="1" x14ac:dyDescent="0.2">
      <c r="A614" s="5" t="s">
        <v>409</v>
      </c>
      <c r="B614" s="6">
        <f>SUM(B615)</f>
        <v>0</v>
      </c>
      <c r="C614" s="6">
        <f>SUM(C615)</f>
        <v>0</v>
      </c>
      <c r="D614" s="10">
        <f t="shared" ref="C614:D616" si="141">SUM(D615)</f>
        <v>0</v>
      </c>
    </row>
    <row r="615" spans="1:4" ht="12.75" customHeight="1" x14ac:dyDescent="0.2">
      <c r="A615" s="5" t="s">
        <v>410</v>
      </c>
      <c r="B615" s="6">
        <f>SUM(B616)</f>
        <v>0</v>
      </c>
      <c r="C615" s="6">
        <f>SUM(C616)</f>
        <v>0</v>
      </c>
      <c r="D615" s="10">
        <f t="shared" si="141"/>
        <v>0</v>
      </c>
    </row>
    <row r="616" spans="1:4" ht="12.75" customHeight="1" x14ac:dyDescent="0.2">
      <c r="A616" s="5" t="s">
        <v>411</v>
      </c>
      <c r="B616" s="6">
        <f>SUM(B617)</f>
        <v>0</v>
      </c>
      <c r="C616" s="6">
        <f t="shared" si="141"/>
        <v>0</v>
      </c>
      <c r="D616" s="10">
        <f t="shared" si="141"/>
        <v>0</v>
      </c>
    </row>
    <row r="617" spans="1:4" ht="12.75" customHeight="1" x14ac:dyDescent="0.2">
      <c r="A617" s="5" t="s">
        <v>412</v>
      </c>
      <c r="B617" s="6">
        <f>SUM(B618+B620)</f>
        <v>0</v>
      </c>
      <c r="C617" s="6">
        <f t="shared" ref="C617:D617" si="142">SUM(C618+C620)</f>
        <v>0</v>
      </c>
      <c r="D617" s="10">
        <f t="shared" si="142"/>
        <v>0</v>
      </c>
    </row>
    <row r="618" spans="1:4" ht="12.75" customHeight="1" x14ac:dyDescent="0.2">
      <c r="A618" s="5" t="s">
        <v>413</v>
      </c>
      <c r="B618" s="6">
        <v>0</v>
      </c>
      <c r="C618" s="6">
        <v>0</v>
      </c>
      <c r="D618" s="10">
        <v>0</v>
      </c>
    </row>
    <row r="619" spans="1:4" ht="12.75" customHeight="1" x14ac:dyDescent="0.2">
      <c r="A619" s="3" t="s">
        <v>522</v>
      </c>
      <c r="B619" s="6"/>
      <c r="C619" s="6"/>
      <c r="D619" s="10"/>
    </row>
    <row r="620" spans="1:4" ht="12.95" customHeight="1" x14ac:dyDescent="0.2">
      <c r="A620" s="5" t="s">
        <v>414</v>
      </c>
      <c r="B620" s="6">
        <v>0</v>
      </c>
      <c r="C620" s="6">
        <v>0</v>
      </c>
      <c r="D620" s="10">
        <v>0</v>
      </c>
    </row>
    <row r="621" spans="1:4" ht="12.95" customHeight="1" x14ac:dyDescent="0.2">
      <c r="A621" s="17" t="s">
        <v>415</v>
      </c>
      <c r="B621" s="6">
        <f>SUM(B622)</f>
        <v>433.4</v>
      </c>
      <c r="C621" s="6">
        <f>SUM(C622)</f>
        <v>241.39999999999998</v>
      </c>
      <c r="D621" s="10">
        <f t="shared" ref="D621" si="143">SUM(D622)</f>
        <v>401.5</v>
      </c>
    </row>
    <row r="622" spans="1:4" ht="12.95" customHeight="1" x14ac:dyDescent="0.2">
      <c r="A622" s="17" t="s">
        <v>416</v>
      </c>
      <c r="B622" s="6">
        <f>SUM(B623+B628)</f>
        <v>433.4</v>
      </c>
      <c r="C622" s="6">
        <f t="shared" ref="C622" si="144">SUM(C623+C628)</f>
        <v>241.39999999999998</v>
      </c>
      <c r="D622" s="10">
        <f>SUM(D623+D628)</f>
        <v>401.5</v>
      </c>
    </row>
    <row r="623" spans="1:4" ht="12.95" customHeight="1" x14ac:dyDescent="0.2">
      <c r="A623" s="17" t="s">
        <v>417</v>
      </c>
      <c r="B623" s="6">
        <f>SUM(B624)</f>
        <v>803.4</v>
      </c>
      <c r="C623" s="6">
        <f>SUM(C624)</f>
        <v>703.6</v>
      </c>
      <c r="D623" s="10">
        <f>SUM(D624)</f>
        <v>951</v>
      </c>
    </row>
    <row r="624" spans="1:4" ht="12.95" customHeight="1" x14ac:dyDescent="0.2">
      <c r="A624" s="18" t="s">
        <v>418</v>
      </c>
      <c r="B624" s="6">
        <f>SUM(B625:B627)</f>
        <v>803.4</v>
      </c>
      <c r="C624" s="6">
        <f>SUM(C625:C627)</f>
        <v>703.6</v>
      </c>
      <c r="D624" s="10">
        <f>SUM(D625:D627)</f>
        <v>951</v>
      </c>
    </row>
    <row r="625" spans="1:4" ht="12.75" customHeight="1" x14ac:dyDescent="0.2">
      <c r="A625" s="18" t="s">
        <v>419</v>
      </c>
      <c r="B625" s="6">
        <v>803</v>
      </c>
      <c r="C625" s="6">
        <v>703.4</v>
      </c>
      <c r="D625" s="10">
        <v>903.7</v>
      </c>
    </row>
    <row r="626" spans="1:4" ht="12.75" customHeight="1" x14ac:dyDescent="0.2">
      <c r="A626" s="5" t="s">
        <v>420</v>
      </c>
      <c r="B626" s="6">
        <v>0.4</v>
      </c>
      <c r="C626" s="6">
        <v>0.2</v>
      </c>
      <c r="D626" s="7">
        <v>0</v>
      </c>
    </row>
    <row r="627" spans="1:4" ht="12.75" customHeight="1" x14ac:dyDescent="0.2">
      <c r="A627" s="5" t="s">
        <v>421</v>
      </c>
      <c r="B627" s="6">
        <v>0</v>
      </c>
      <c r="C627" s="6">
        <v>0</v>
      </c>
      <c r="D627" s="7">
        <v>47.3</v>
      </c>
    </row>
    <row r="628" spans="1:4" ht="12.95" customHeight="1" x14ac:dyDescent="0.2">
      <c r="A628" s="5" t="s">
        <v>422</v>
      </c>
      <c r="B628" s="6">
        <f>SUM(B629)</f>
        <v>-370</v>
      </c>
      <c r="C628" s="6">
        <f>SUM(C629)</f>
        <v>-462.20000000000005</v>
      </c>
      <c r="D628" s="10">
        <f t="shared" ref="D628" si="145">SUM(D629)</f>
        <v>-549.5</v>
      </c>
    </row>
    <row r="629" spans="1:4" ht="12.95" customHeight="1" x14ac:dyDescent="0.2">
      <c r="A629" s="5" t="s">
        <v>423</v>
      </c>
      <c r="B629" s="6">
        <f>SUM(B630:B632)</f>
        <v>-370</v>
      </c>
      <c r="C629" s="6">
        <f>SUM(C630:C632)</f>
        <v>-462.20000000000005</v>
      </c>
      <c r="D629" s="10">
        <f t="shared" ref="D629" si="146">SUM(D630:D632)</f>
        <v>-549.5</v>
      </c>
    </row>
    <row r="630" spans="1:4" ht="12.75" customHeight="1" x14ac:dyDescent="0.2">
      <c r="A630" s="5" t="s">
        <v>424</v>
      </c>
      <c r="B630" s="6">
        <v>-216.2</v>
      </c>
      <c r="C630" s="6">
        <v>-294.2</v>
      </c>
      <c r="D630" s="10">
        <v>-352.4</v>
      </c>
    </row>
    <row r="631" spans="1:4" ht="12.75" customHeight="1" x14ac:dyDescent="0.2">
      <c r="A631" s="5" t="s">
        <v>425</v>
      </c>
      <c r="B631" s="6">
        <v>-21.900000000000002</v>
      </c>
      <c r="C631" s="6">
        <v>-22.599999999999998</v>
      </c>
      <c r="D631" s="7">
        <v>-19</v>
      </c>
    </row>
    <row r="632" spans="1:4" ht="12.75" customHeight="1" x14ac:dyDescent="0.2">
      <c r="A632" s="5" t="s">
        <v>426</v>
      </c>
      <c r="B632" s="6">
        <v>-131.9</v>
      </c>
      <c r="C632" s="6">
        <v>-145.4</v>
      </c>
      <c r="D632" s="7">
        <v>-178.10000000000002</v>
      </c>
    </row>
    <row r="633" spans="1:4" ht="12.95" customHeight="1" x14ac:dyDescent="0.2">
      <c r="A633" s="5" t="s">
        <v>427</v>
      </c>
      <c r="B633" s="6">
        <f>SUM(B634+B639)</f>
        <v>956.90000000000009</v>
      </c>
      <c r="C633" s="6">
        <f>SUM(C634+C639)</f>
        <v>1001.7</v>
      </c>
      <c r="D633" s="10">
        <f t="shared" ref="D633" si="147">SUM(D634+D639)</f>
        <v>-1091.7</v>
      </c>
    </row>
    <row r="634" spans="1:4" ht="12.95" customHeight="1" x14ac:dyDescent="0.2">
      <c r="A634" s="5" t="s">
        <v>428</v>
      </c>
      <c r="B634" s="6">
        <f>SUM(B635)</f>
        <v>716.3</v>
      </c>
      <c r="C634" s="6">
        <f>SUM(C635)</f>
        <v>101.20000000000002</v>
      </c>
      <c r="D634" s="10">
        <f t="shared" ref="C634:D635" si="148">SUM(D635)</f>
        <v>503.7</v>
      </c>
    </row>
    <row r="635" spans="1:4" ht="12.95" customHeight="1" x14ac:dyDescent="0.2">
      <c r="A635" s="5" t="s">
        <v>429</v>
      </c>
      <c r="B635" s="6">
        <f>SUM(B636)</f>
        <v>716.3</v>
      </c>
      <c r="C635" s="6">
        <f t="shared" si="148"/>
        <v>101.20000000000002</v>
      </c>
      <c r="D635" s="10">
        <f t="shared" si="148"/>
        <v>503.7</v>
      </c>
    </row>
    <row r="636" spans="1:4" ht="12.95" customHeight="1" x14ac:dyDescent="0.2">
      <c r="A636" s="5" t="s">
        <v>430</v>
      </c>
      <c r="B636" s="6">
        <f>SUM(B637:B638)</f>
        <v>716.3</v>
      </c>
      <c r="C636" s="6">
        <f>SUM(C637:C638)</f>
        <v>101.20000000000002</v>
      </c>
      <c r="D636" s="10">
        <f t="shared" ref="D636" si="149">SUM(D637:D638)</f>
        <v>503.7</v>
      </c>
    </row>
    <row r="637" spans="1:4" ht="12.75" customHeight="1" x14ac:dyDescent="0.2">
      <c r="A637" s="5" t="s">
        <v>431</v>
      </c>
      <c r="B637" s="6">
        <v>927.09999999999991</v>
      </c>
      <c r="C637" s="6">
        <v>285.60000000000002</v>
      </c>
      <c r="D637" s="10">
        <v>622</v>
      </c>
    </row>
    <row r="638" spans="1:4" ht="12.75" customHeight="1" x14ac:dyDescent="0.2">
      <c r="A638" s="5" t="s">
        <v>432</v>
      </c>
      <c r="B638" s="6">
        <v>-210.8</v>
      </c>
      <c r="C638" s="6">
        <v>-184.4</v>
      </c>
      <c r="D638" s="7">
        <v>-118.30000000000001</v>
      </c>
    </row>
    <row r="639" spans="1:4" ht="12.95" customHeight="1" x14ac:dyDescent="0.2">
      <c r="A639" s="5" t="s">
        <v>433</v>
      </c>
      <c r="B639" s="6">
        <f>SUM(B640)</f>
        <v>240.60000000000008</v>
      </c>
      <c r="C639" s="6">
        <f>SUM(C640)</f>
        <v>900.5</v>
      </c>
      <c r="D639" s="10">
        <f t="shared" ref="D639" si="150">SUM(D640)</f>
        <v>-1595.4</v>
      </c>
    </row>
    <row r="640" spans="1:4" ht="12.95" customHeight="1" x14ac:dyDescent="0.2">
      <c r="A640" s="5" t="s">
        <v>434</v>
      </c>
      <c r="B640" s="6">
        <f>SUM(B641:B642)</f>
        <v>240.60000000000008</v>
      </c>
      <c r="C640" s="6">
        <f>SUM(C641:C642)</f>
        <v>900.5</v>
      </c>
      <c r="D640" s="10">
        <f t="shared" ref="D640" si="151">SUM(D641:D642)</f>
        <v>-1595.4</v>
      </c>
    </row>
    <row r="641" spans="1:4" ht="12.75" customHeight="1" x14ac:dyDescent="0.2">
      <c r="A641" s="5" t="s">
        <v>435</v>
      </c>
      <c r="B641" s="6">
        <v>21.800000000000068</v>
      </c>
      <c r="C641" s="6">
        <v>511.8</v>
      </c>
      <c r="D641" s="10">
        <v>-1185.4000000000001</v>
      </c>
    </row>
    <row r="642" spans="1:4" ht="12.75" customHeight="1" x14ac:dyDescent="0.2">
      <c r="A642" s="5" t="s">
        <v>436</v>
      </c>
      <c r="B642" s="6">
        <v>218.8</v>
      </c>
      <c r="C642" s="6">
        <v>388.7</v>
      </c>
      <c r="D642" s="10">
        <v>-410.00000000000006</v>
      </c>
    </row>
    <row r="643" spans="1:4" ht="12.95" customHeight="1" x14ac:dyDescent="0.2">
      <c r="A643" s="5" t="s">
        <v>437</v>
      </c>
      <c r="B643" s="6">
        <f>SUM(B644+B657)</f>
        <v>368</v>
      </c>
      <c r="C643" s="6">
        <f>SUM(C644+C657)</f>
        <v>52.4</v>
      </c>
      <c r="D643" s="10">
        <f t="shared" ref="D643" si="152">SUM(D644+D657)</f>
        <v>20.900000000000006</v>
      </c>
    </row>
    <row r="644" spans="1:4" ht="12.95" customHeight="1" x14ac:dyDescent="0.2">
      <c r="A644" s="5" t="s">
        <v>438</v>
      </c>
      <c r="B644" s="6">
        <f>SUM(B645+B650)</f>
        <v>334.9</v>
      </c>
      <c r="C644" s="6">
        <f>SUM(C645+C650)</f>
        <v>36.9</v>
      </c>
      <c r="D644" s="10">
        <f t="shared" ref="D644" si="153">SUM(D645+D650)</f>
        <v>0.20000000000000107</v>
      </c>
    </row>
    <row r="645" spans="1:4" ht="12.95" customHeight="1" x14ac:dyDescent="0.2">
      <c r="A645" s="5" t="s">
        <v>439</v>
      </c>
      <c r="B645" s="6">
        <f>SUM(B646)</f>
        <v>338.4</v>
      </c>
      <c r="C645" s="6">
        <f>SUM(C646)</f>
        <v>39.9</v>
      </c>
      <c r="D645" s="10">
        <f t="shared" ref="D645" si="154">SUM(D646)</f>
        <v>12.8</v>
      </c>
    </row>
    <row r="646" spans="1:4" ht="12.95" customHeight="1" x14ac:dyDescent="0.2">
      <c r="A646" s="5" t="s">
        <v>440</v>
      </c>
      <c r="B646" s="6">
        <f>SUM(B647:B648)</f>
        <v>338.4</v>
      </c>
      <c r="C646" s="6">
        <f>SUM(C647:C648)</f>
        <v>39.9</v>
      </c>
      <c r="D646" s="10">
        <f>SUM(D647:D648)</f>
        <v>12.8</v>
      </c>
    </row>
    <row r="647" spans="1:4" ht="12.95" customHeight="1" x14ac:dyDescent="0.2">
      <c r="A647" s="5" t="s">
        <v>441</v>
      </c>
      <c r="B647" s="6">
        <v>338.4</v>
      </c>
      <c r="C647" s="6">
        <v>39.9</v>
      </c>
      <c r="D647" s="11">
        <v>12.8</v>
      </c>
    </row>
    <row r="648" spans="1:4" ht="12.95" customHeight="1" x14ac:dyDescent="0.2">
      <c r="A648" s="5" t="s">
        <v>442</v>
      </c>
      <c r="B648" s="6">
        <f>SUM(B649)</f>
        <v>0</v>
      </c>
      <c r="C648" s="6">
        <f t="shared" ref="C648:D648" si="155">SUM(C649)</f>
        <v>0</v>
      </c>
      <c r="D648" s="10">
        <f t="shared" si="155"/>
        <v>0</v>
      </c>
    </row>
    <row r="649" spans="1:4" ht="12.75" customHeight="1" x14ac:dyDescent="0.2">
      <c r="A649" s="5" t="s">
        <v>443</v>
      </c>
      <c r="B649" s="6">
        <v>0</v>
      </c>
      <c r="C649" s="6">
        <v>0</v>
      </c>
      <c r="D649" s="10">
        <v>0</v>
      </c>
    </row>
    <row r="650" spans="1:4" ht="12.95" customHeight="1" x14ac:dyDescent="0.2">
      <c r="A650" s="5" t="s">
        <v>444</v>
      </c>
      <c r="B650" s="6">
        <f>SUM(B651)</f>
        <v>-3.5</v>
      </c>
      <c r="C650" s="6">
        <f>SUM(C651)</f>
        <v>-3</v>
      </c>
      <c r="D650" s="10">
        <f t="shared" ref="D650" si="156">SUM(D651)</f>
        <v>-12.6</v>
      </c>
    </row>
    <row r="651" spans="1:4" ht="12.95" customHeight="1" x14ac:dyDescent="0.2">
      <c r="A651" s="5" t="s">
        <v>445</v>
      </c>
      <c r="B651" s="6">
        <f>SUM(B652:B653)</f>
        <v>-3.5</v>
      </c>
      <c r="C651" s="6">
        <f>SUM(C652:C653)</f>
        <v>-3</v>
      </c>
      <c r="D651" s="10">
        <f t="shared" ref="D651" si="157">SUM(D652:D653)</f>
        <v>-12.6</v>
      </c>
    </row>
    <row r="652" spans="1:4" ht="12.95" customHeight="1" x14ac:dyDescent="0.2">
      <c r="A652" s="5" t="s">
        <v>446</v>
      </c>
      <c r="B652" s="6">
        <v>0</v>
      </c>
      <c r="C652" s="6">
        <v>0</v>
      </c>
      <c r="D652" s="7">
        <v>0</v>
      </c>
    </row>
    <row r="653" spans="1:4" ht="12.95" customHeight="1" x14ac:dyDescent="0.2">
      <c r="A653" s="5" t="s">
        <v>447</v>
      </c>
      <c r="B653" s="6">
        <f>SUM(B654:B656)</f>
        <v>-3.5</v>
      </c>
      <c r="C653" s="6">
        <f>SUM(C654:C656)</f>
        <v>-3</v>
      </c>
      <c r="D653" s="10">
        <f t="shared" ref="D653" si="158">SUM(D654:D656)</f>
        <v>-12.6</v>
      </c>
    </row>
    <row r="654" spans="1:4" ht="12.75" customHeight="1" x14ac:dyDescent="0.2">
      <c r="A654" s="5" t="s">
        <v>448</v>
      </c>
      <c r="B654" s="6">
        <v>-3.5</v>
      </c>
      <c r="C654" s="6">
        <v>-3</v>
      </c>
      <c r="D654" s="7">
        <v>-12.6</v>
      </c>
    </row>
    <row r="655" spans="1:4" ht="12.75" customHeight="1" x14ac:dyDescent="0.2">
      <c r="A655" s="5" t="s">
        <v>449</v>
      </c>
      <c r="B655" s="6">
        <v>0</v>
      </c>
      <c r="C655" s="6">
        <v>0</v>
      </c>
      <c r="D655" s="10">
        <v>0</v>
      </c>
    </row>
    <row r="656" spans="1:4" ht="12.75" customHeight="1" x14ac:dyDescent="0.2">
      <c r="A656" s="5" t="s">
        <v>450</v>
      </c>
      <c r="B656" s="6">
        <v>0</v>
      </c>
      <c r="C656" s="6">
        <v>0</v>
      </c>
      <c r="D656" s="7">
        <v>0</v>
      </c>
    </row>
    <row r="657" spans="1:4" ht="12.95" customHeight="1" x14ac:dyDescent="0.2">
      <c r="A657" s="5" t="s">
        <v>451</v>
      </c>
      <c r="B657" s="6">
        <f>SUM(B658)</f>
        <v>33.099999999999994</v>
      </c>
      <c r="C657" s="6">
        <f>SUM(C658)</f>
        <v>15.499999999999998</v>
      </c>
      <c r="D657" s="10">
        <f t="shared" ref="D657" si="159">SUM(D658)</f>
        <v>20.700000000000003</v>
      </c>
    </row>
    <row r="658" spans="1:4" ht="12.95" customHeight="1" x14ac:dyDescent="0.2">
      <c r="A658" s="5" t="s">
        <v>452</v>
      </c>
      <c r="B658" s="6">
        <f>SUM(B659:B662)</f>
        <v>33.099999999999994</v>
      </c>
      <c r="C658" s="6">
        <f>SUM(C659:C662)</f>
        <v>15.499999999999998</v>
      </c>
      <c r="D658" s="10">
        <f t="shared" ref="D658" si="160">SUM(D659:D662)</f>
        <v>20.700000000000003</v>
      </c>
    </row>
    <row r="659" spans="1:4" ht="12.75" customHeight="1" x14ac:dyDescent="0.2">
      <c r="A659" s="5" t="s">
        <v>453</v>
      </c>
      <c r="B659" s="6">
        <v>21.2</v>
      </c>
      <c r="C659" s="6">
        <v>7.6999999999999993</v>
      </c>
      <c r="D659" s="7">
        <v>13</v>
      </c>
    </row>
    <row r="660" spans="1:4" ht="12.75" customHeight="1" x14ac:dyDescent="0.2">
      <c r="A660" s="5" t="s">
        <v>454</v>
      </c>
      <c r="B660" s="6">
        <v>0</v>
      </c>
      <c r="C660" s="6">
        <v>0</v>
      </c>
      <c r="D660" s="7">
        <v>0</v>
      </c>
    </row>
    <row r="661" spans="1:4" ht="12.75" customHeight="1" x14ac:dyDescent="0.2">
      <c r="A661" s="5" t="s">
        <v>455</v>
      </c>
      <c r="B661" s="6">
        <v>1.9</v>
      </c>
      <c r="C661" s="6">
        <v>2.2000000000000002</v>
      </c>
      <c r="D661" s="10">
        <v>7.7000000000000011</v>
      </c>
    </row>
    <row r="662" spans="1:4" ht="12.75" customHeight="1" x14ac:dyDescent="0.2">
      <c r="A662" s="5" t="s">
        <v>456</v>
      </c>
      <c r="B662" s="6">
        <v>10</v>
      </c>
      <c r="C662" s="6">
        <v>5.6</v>
      </c>
      <c r="D662" s="7">
        <v>0</v>
      </c>
    </row>
    <row r="663" spans="1:4" ht="12.95" customHeight="1" x14ac:dyDescent="0.2">
      <c r="A663" s="5" t="s">
        <v>457</v>
      </c>
      <c r="B663" s="6">
        <f>SUM(B664+B665+B666+B673)</f>
        <v>2795.8</v>
      </c>
      <c r="C663" s="6">
        <f>SUM(C664+C665+C666+C673)</f>
        <v>399.50000000000006</v>
      </c>
      <c r="D663" s="10">
        <f>SUM(D664+D665+D666+D673)</f>
        <v>-3411.7</v>
      </c>
    </row>
    <row r="664" spans="1:4" ht="12.95" customHeight="1" x14ac:dyDescent="0.2">
      <c r="A664" s="5" t="s">
        <v>458</v>
      </c>
      <c r="B664" s="6">
        <v>-18.5</v>
      </c>
      <c r="C664" s="6">
        <v>-13.4</v>
      </c>
      <c r="D664" s="10">
        <v>9.5999999999999979</v>
      </c>
    </row>
    <row r="665" spans="1:4" ht="12.95" customHeight="1" x14ac:dyDescent="0.2">
      <c r="A665" s="5" t="s">
        <v>459</v>
      </c>
      <c r="B665" s="6">
        <v>0</v>
      </c>
      <c r="C665" s="6">
        <v>0</v>
      </c>
      <c r="D665" s="10">
        <v>0</v>
      </c>
    </row>
    <row r="666" spans="1:4" ht="12.95" customHeight="1" x14ac:dyDescent="0.2">
      <c r="A666" s="5" t="s">
        <v>460</v>
      </c>
      <c r="B666" s="6">
        <f>SUM(B667+B670)</f>
        <v>2814.3</v>
      </c>
      <c r="C666" s="6">
        <f>SUM(C667+C670)</f>
        <v>412.90000000000003</v>
      </c>
      <c r="D666" s="10">
        <f t="shared" ref="D666" si="161">SUM(D667+D670)</f>
        <v>-3421.2999999999997</v>
      </c>
    </row>
    <row r="667" spans="1:4" ht="12.95" customHeight="1" x14ac:dyDescent="0.2">
      <c r="A667" s="5" t="s">
        <v>461</v>
      </c>
      <c r="B667" s="6">
        <f>SUM(B668:B669)</f>
        <v>1493.9</v>
      </c>
      <c r="C667" s="6">
        <f>SUM(C668:C669)</f>
        <v>861.7</v>
      </c>
      <c r="D667" s="10">
        <f t="shared" ref="D667" si="162">SUM(D668:D669)</f>
        <v>-2622.2</v>
      </c>
    </row>
    <row r="668" spans="1:4" ht="12.75" customHeight="1" x14ac:dyDescent="0.2">
      <c r="A668" s="5" t="s">
        <v>462</v>
      </c>
      <c r="B668" s="6">
        <v>-126.29999999999998</v>
      </c>
      <c r="C668" s="6">
        <v>385.79999999999995</v>
      </c>
      <c r="D668" s="10">
        <v>529.29999999999995</v>
      </c>
    </row>
    <row r="669" spans="1:4" ht="12.75" customHeight="1" x14ac:dyDescent="0.2">
      <c r="A669" s="5" t="s">
        <v>463</v>
      </c>
      <c r="B669" s="6">
        <v>1620.2</v>
      </c>
      <c r="C669" s="6">
        <v>475.90000000000003</v>
      </c>
      <c r="D669" s="10">
        <v>-3151.5</v>
      </c>
    </row>
    <row r="670" spans="1:4" ht="12.95" customHeight="1" x14ac:dyDescent="0.2">
      <c r="A670" s="5" t="s">
        <v>464</v>
      </c>
      <c r="B670" s="6">
        <f>SUM(B671+B672)</f>
        <v>1320.3999999999999</v>
      </c>
      <c r="C670" s="6">
        <f t="shared" ref="C670:D670" si="163">SUM(C671+C672)</f>
        <v>-448.8</v>
      </c>
      <c r="D670" s="10">
        <f t="shared" si="163"/>
        <v>-799.09999999999991</v>
      </c>
    </row>
    <row r="671" spans="1:4" ht="12.75" customHeight="1" x14ac:dyDescent="0.2">
      <c r="A671" s="5" t="s">
        <v>462</v>
      </c>
      <c r="B671" s="6">
        <v>635.49999999999989</v>
      </c>
      <c r="C671" s="6">
        <v>28.299999999999997</v>
      </c>
      <c r="D671" s="10">
        <v>-424</v>
      </c>
    </row>
    <row r="672" spans="1:4" ht="12.75" customHeight="1" x14ac:dyDescent="0.2">
      <c r="A672" s="5" t="s">
        <v>463</v>
      </c>
      <c r="B672" s="6">
        <v>684.9</v>
      </c>
      <c r="C672" s="6">
        <v>-477.1</v>
      </c>
      <c r="D672" s="11">
        <v>-375.09999999999997</v>
      </c>
    </row>
    <row r="673" spans="1:4" ht="12.95" customHeight="1" x14ac:dyDescent="0.2">
      <c r="A673" s="5" t="s">
        <v>465</v>
      </c>
      <c r="B673" s="6">
        <v>0</v>
      </c>
      <c r="C673" s="6">
        <v>0</v>
      </c>
      <c r="D673" s="10">
        <v>0</v>
      </c>
    </row>
    <row r="674" spans="1:4" ht="12.95" customHeight="1" x14ac:dyDescent="0.2">
      <c r="A674" s="5" t="s">
        <v>466</v>
      </c>
      <c r="B674" s="6">
        <f>SUM(B675+B679+B684+B690)</f>
        <v>22.6</v>
      </c>
      <c r="C674" s="6">
        <f>SUM(C675+C679+C684+C690)</f>
        <v>59.599999999999994</v>
      </c>
      <c r="D674" s="10">
        <f t="shared" ref="D674" si="164">SUM(D675+D679+D684+D690)</f>
        <v>160.19999999999999</v>
      </c>
    </row>
    <row r="675" spans="1:4" ht="12.95" customHeight="1" x14ac:dyDescent="0.2">
      <c r="A675" s="5" t="s">
        <v>467</v>
      </c>
      <c r="B675" s="6">
        <f>SUM(B676:B677)</f>
        <v>0</v>
      </c>
      <c r="C675" s="6">
        <f>SUM(C676:C677)</f>
        <v>0</v>
      </c>
      <c r="D675" s="10">
        <f t="shared" ref="D675" si="165">SUM(D676:D677)</f>
        <v>0</v>
      </c>
    </row>
    <row r="676" spans="1:4" ht="12.95" customHeight="1" x14ac:dyDescent="0.2">
      <c r="A676" s="5" t="s">
        <v>468</v>
      </c>
      <c r="B676" s="6">
        <v>0</v>
      </c>
      <c r="C676" s="6">
        <v>0</v>
      </c>
      <c r="D676" s="10">
        <v>0</v>
      </c>
    </row>
    <row r="677" spans="1:4" ht="12.95" customHeight="1" x14ac:dyDescent="0.2">
      <c r="A677" s="5" t="s">
        <v>469</v>
      </c>
      <c r="B677" s="6">
        <f>SUM(B678)</f>
        <v>0</v>
      </c>
      <c r="C677" s="6">
        <f>SUM(C678)</f>
        <v>0</v>
      </c>
      <c r="D677" s="10">
        <f>SUM(D678)</f>
        <v>0</v>
      </c>
    </row>
    <row r="678" spans="1:4" ht="12.75" customHeight="1" x14ac:dyDescent="0.2">
      <c r="A678" s="5" t="s">
        <v>470</v>
      </c>
      <c r="B678" s="6">
        <v>0</v>
      </c>
      <c r="C678" s="6">
        <v>0</v>
      </c>
      <c r="D678" s="11">
        <v>0</v>
      </c>
    </row>
    <row r="679" spans="1:4" ht="12.95" customHeight="1" x14ac:dyDescent="0.2">
      <c r="A679" s="5" t="s">
        <v>471</v>
      </c>
      <c r="B679" s="6">
        <f>SUM(B680+B682)</f>
        <v>41.2</v>
      </c>
      <c r="C679" s="6">
        <f t="shared" ref="C679:D679" si="166">SUM(C680+C682)</f>
        <v>-44.300000000000004</v>
      </c>
      <c r="D679" s="10">
        <f t="shared" si="166"/>
        <v>-61.199999999999989</v>
      </c>
    </row>
    <row r="680" spans="1:4" ht="12.75" customHeight="1" x14ac:dyDescent="0.2">
      <c r="A680" s="5" t="s">
        <v>472</v>
      </c>
      <c r="B680" s="6">
        <v>0</v>
      </c>
      <c r="C680" s="6">
        <v>0</v>
      </c>
      <c r="D680" s="10">
        <v>0</v>
      </c>
    </row>
    <row r="681" spans="1:4" ht="12.75" customHeight="1" x14ac:dyDescent="0.2">
      <c r="A681" s="3" t="s">
        <v>522</v>
      </c>
      <c r="B681" s="6"/>
      <c r="C681" s="6"/>
      <c r="D681" s="10"/>
    </row>
    <row r="682" spans="1:4" ht="12.95" customHeight="1" x14ac:dyDescent="0.2">
      <c r="A682" s="5" t="s">
        <v>473</v>
      </c>
      <c r="B682" s="6">
        <f>SUM(B683)</f>
        <v>41.2</v>
      </c>
      <c r="C682" s="6">
        <f>SUM(C683)</f>
        <v>-44.300000000000004</v>
      </c>
      <c r="D682" s="10">
        <f t="shared" ref="D682" si="167">SUM(D683)</f>
        <v>-61.199999999999989</v>
      </c>
    </row>
    <row r="683" spans="1:4" ht="12.95" customHeight="1" x14ac:dyDescent="0.2">
      <c r="A683" s="5" t="s">
        <v>474</v>
      </c>
      <c r="B683" s="6">
        <v>41.2</v>
      </c>
      <c r="C683" s="6">
        <v>-44.300000000000004</v>
      </c>
      <c r="D683" s="10">
        <v>-61.199999999999989</v>
      </c>
    </row>
    <row r="684" spans="1:4" ht="12.95" customHeight="1" x14ac:dyDescent="0.2">
      <c r="A684" s="5" t="s">
        <v>475</v>
      </c>
      <c r="B684" s="6">
        <f>SUM(B685:B686)</f>
        <v>-72.400000000000006</v>
      </c>
      <c r="C684" s="6">
        <f>SUM(C685:C686)</f>
        <v>29.099999999999998</v>
      </c>
      <c r="D684" s="10">
        <f t="shared" ref="D684" si="168">SUM(D685:D686)</f>
        <v>188.6</v>
      </c>
    </row>
    <row r="685" spans="1:4" ht="12.95" customHeight="1" x14ac:dyDescent="0.2">
      <c r="A685" s="5" t="s">
        <v>476</v>
      </c>
      <c r="B685" s="6">
        <v>0</v>
      </c>
      <c r="C685" s="6">
        <v>0</v>
      </c>
      <c r="D685" s="10">
        <v>0</v>
      </c>
    </row>
    <row r="686" spans="1:4" ht="12.95" customHeight="1" x14ac:dyDescent="0.2">
      <c r="A686" s="5" t="s">
        <v>477</v>
      </c>
      <c r="B686" s="6">
        <f>SUM(B687)</f>
        <v>-72.400000000000006</v>
      </c>
      <c r="C686" s="6">
        <f>SUM(C687)</f>
        <v>29.099999999999998</v>
      </c>
      <c r="D686" s="10">
        <f t="shared" ref="D686" si="169">SUM(D687)</f>
        <v>188.6</v>
      </c>
    </row>
    <row r="687" spans="1:4" ht="12.95" customHeight="1" x14ac:dyDescent="0.2">
      <c r="A687" s="5" t="s">
        <v>478</v>
      </c>
      <c r="B687" s="6">
        <f>SUM(B688:B689)</f>
        <v>-72.400000000000006</v>
      </c>
      <c r="C687" s="6">
        <f>SUM(C688:C689)</f>
        <v>29.099999999999998</v>
      </c>
      <c r="D687" s="10">
        <f t="shared" ref="D687" si="170">SUM(D688:D689)</f>
        <v>188.6</v>
      </c>
    </row>
    <row r="688" spans="1:4" ht="12.95" customHeight="1" x14ac:dyDescent="0.2">
      <c r="A688" s="5" t="s">
        <v>479</v>
      </c>
      <c r="B688" s="6">
        <v>-75.600000000000009</v>
      </c>
      <c r="C688" s="6">
        <v>14.5</v>
      </c>
      <c r="D688" s="10">
        <v>197.1</v>
      </c>
    </row>
    <row r="689" spans="1:4" ht="12.95" customHeight="1" x14ac:dyDescent="0.2">
      <c r="A689" s="5" t="s">
        <v>480</v>
      </c>
      <c r="B689" s="6">
        <v>3.200000000000002</v>
      </c>
      <c r="C689" s="6">
        <v>14.599999999999998</v>
      </c>
      <c r="D689" s="10">
        <v>-8.5</v>
      </c>
    </row>
    <row r="690" spans="1:4" ht="12.95" customHeight="1" x14ac:dyDescent="0.2">
      <c r="A690" s="5" t="s">
        <v>481</v>
      </c>
      <c r="B690" s="6">
        <f>SUM(B691:B692)</f>
        <v>53.800000000000004</v>
      </c>
      <c r="C690" s="6">
        <f>SUM(C691:C692)</f>
        <v>74.8</v>
      </c>
      <c r="D690" s="10">
        <f>SUM(D691:D692)</f>
        <v>32.799999999999997</v>
      </c>
    </row>
    <row r="691" spans="1:4" ht="12.95" customHeight="1" x14ac:dyDescent="0.2">
      <c r="A691" s="5" t="s">
        <v>482</v>
      </c>
      <c r="B691" s="6">
        <v>0</v>
      </c>
      <c r="C691" s="6">
        <v>0</v>
      </c>
      <c r="D691" s="10">
        <v>0</v>
      </c>
    </row>
    <row r="692" spans="1:4" ht="12.95" customHeight="1" x14ac:dyDescent="0.2">
      <c r="A692" s="5" t="s">
        <v>483</v>
      </c>
      <c r="B692" s="6">
        <f>SUM(B693)</f>
        <v>53.800000000000004</v>
      </c>
      <c r="C692" s="6">
        <f>SUM(C693)</f>
        <v>74.8</v>
      </c>
      <c r="D692" s="10">
        <f t="shared" ref="D692" si="171">SUM(D693)</f>
        <v>32.799999999999997</v>
      </c>
    </row>
    <row r="693" spans="1:4" ht="12.95" customHeight="1" x14ac:dyDescent="0.2">
      <c r="A693" s="5" t="s">
        <v>484</v>
      </c>
      <c r="B693" s="6">
        <f>SUM(B694:B698)</f>
        <v>53.800000000000004</v>
      </c>
      <c r="C693" s="6">
        <f>SUM(C694:C698)</f>
        <v>74.8</v>
      </c>
      <c r="D693" s="10">
        <f t="shared" ref="D693" si="172">SUM(D694:D698)</f>
        <v>32.799999999999997</v>
      </c>
    </row>
    <row r="694" spans="1:4" ht="12.95" customHeight="1" x14ac:dyDescent="0.2">
      <c r="A694" s="5" t="s">
        <v>485</v>
      </c>
      <c r="B694" s="6">
        <v>9.6</v>
      </c>
      <c r="C694" s="6">
        <v>10.4</v>
      </c>
      <c r="D694" s="7">
        <v>7.6</v>
      </c>
    </row>
    <row r="695" spans="1:4" ht="12.95" customHeight="1" x14ac:dyDescent="0.2">
      <c r="A695" s="5" t="s">
        <v>486</v>
      </c>
      <c r="B695" s="6">
        <v>2.9000000000000004</v>
      </c>
      <c r="C695" s="6">
        <v>0.89999999999999991</v>
      </c>
      <c r="D695" s="7">
        <v>15.7</v>
      </c>
    </row>
    <row r="696" spans="1:4" ht="12.95" customHeight="1" x14ac:dyDescent="0.2">
      <c r="A696" s="5" t="s">
        <v>487</v>
      </c>
      <c r="B696" s="6">
        <v>0</v>
      </c>
      <c r="C696" s="6">
        <v>0</v>
      </c>
      <c r="D696" s="7">
        <v>0</v>
      </c>
    </row>
    <row r="697" spans="1:4" ht="12.95" customHeight="1" x14ac:dyDescent="0.2">
      <c r="A697" s="5" t="s">
        <v>488</v>
      </c>
      <c r="B697" s="6">
        <v>38.500000000000007</v>
      </c>
      <c r="C697" s="6">
        <v>58.7</v>
      </c>
      <c r="D697" s="7">
        <v>9.5</v>
      </c>
    </row>
    <row r="698" spans="1:4" ht="12.95" customHeight="1" x14ac:dyDescent="0.2">
      <c r="A698" s="5" t="s">
        <v>489</v>
      </c>
      <c r="B698" s="6">
        <v>2.8</v>
      </c>
      <c r="C698" s="6">
        <v>4.8</v>
      </c>
      <c r="D698" s="7">
        <v>0</v>
      </c>
    </row>
    <row r="699" spans="1:4" ht="12.95" customHeight="1" x14ac:dyDescent="0.2">
      <c r="A699" s="5" t="s">
        <v>490</v>
      </c>
      <c r="B699" s="29">
        <f>SUM(B700+B701+B702+B703+B712)</f>
        <v>77.399999999999977</v>
      </c>
      <c r="C699" s="29">
        <f t="shared" ref="C699:D699" si="173">SUM(C700+C701+C702+C703+C712)</f>
        <v>-608.9</v>
      </c>
      <c r="D699" s="30">
        <f t="shared" si="173"/>
        <v>971.19999999999993</v>
      </c>
    </row>
    <row r="700" spans="1:4" ht="12.95" customHeight="1" x14ac:dyDescent="0.2">
      <c r="A700" s="5" t="s">
        <v>491</v>
      </c>
      <c r="B700" s="6">
        <v>0</v>
      </c>
      <c r="C700" s="6">
        <v>0</v>
      </c>
      <c r="D700" s="10">
        <v>0</v>
      </c>
    </row>
    <row r="701" spans="1:4" ht="12.95" customHeight="1" x14ac:dyDescent="0.2">
      <c r="A701" s="5" t="s">
        <v>492</v>
      </c>
      <c r="B701" s="6">
        <v>0</v>
      </c>
      <c r="C701" s="6">
        <v>59.2</v>
      </c>
      <c r="D701" s="10">
        <v>0</v>
      </c>
    </row>
    <row r="702" spans="1:4" ht="12.95" customHeight="1" x14ac:dyDescent="0.2">
      <c r="A702" s="5" t="s">
        <v>493</v>
      </c>
      <c r="B702" s="6">
        <v>0</v>
      </c>
      <c r="C702" s="6">
        <v>-59.2</v>
      </c>
      <c r="D702" s="10">
        <v>0</v>
      </c>
    </row>
    <row r="703" spans="1:4" ht="12.95" customHeight="1" x14ac:dyDescent="0.2">
      <c r="A703" s="5" t="s">
        <v>494</v>
      </c>
      <c r="B703" s="6">
        <f>SUM(B704+B707)</f>
        <v>77.399999999999977</v>
      </c>
      <c r="C703" s="6">
        <f>SUM(C704+C707)</f>
        <v>-608.9</v>
      </c>
      <c r="D703" s="10">
        <f t="shared" ref="D703" si="174">SUM(D704+D707)</f>
        <v>971.19999999999993</v>
      </c>
    </row>
    <row r="704" spans="1:4" ht="12.95" customHeight="1" x14ac:dyDescent="0.2">
      <c r="A704" s="5" t="s">
        <v>495</v>
      </c>
      <c r="B704" s="6">
        <f>SUM(B705:B706)</f>
        <v>642.5</v>
      </c>
      <c r="C704" s="6">
        <f t="shared" ref="C704:D704" si="175">SUM(C705:C706)</f>
        <v>-476.29999999999995</v>
      </c>
      <c r="D704" s="10">
        <f t="shared" si="175"/>
        <v>1157.8</v>
      </c>
    </row>
    <row r="705" spans="1:4" ht="12.95" customHeight="1" x14ac:dyDescent="0.2">
      <c r="A705" s="5" t="s">
        <v>496</v>
      </c>
      <c r="B705" s="6">
        <v>0</v>
      </c>
      <c r="C705" s="6">
        <v>0</v>
      </c>
      <c r="D705" s="10">
        <v>0</v>
      </c>
    </row>
    <row r="706" spans="1:4" ht="12.95" customHeight="1" x14ac:dyDescent="0.2">
      <c r="A706" s="5" t="s">
        <v>497</v>
      </c>
      <c r="B706" s="6">
        <v>642.5</v>
      </c>
      <c r="C706" s="6">
        <v>-476.29999999999995</v>
      </c>
      <c r="D706" s="10">
        <v>1157.8</v>
      </c>
    </row>
    <row r="707" spans="1:4" ht="12.95" customHeight="1" x14ac:dyDescent="0.2">
      <c r="A707" s="5" t="s">
        <v>498</v>
      </c>
      <c r="B707" s="6">
        <f>SUM(B708+B709+B710+B711:B711)</f>
        <v>-565.1</v>
      </c>
      <c r="C707" s="6">
        <f t="shared" ref="C707:D707" si="176">SUM(C708+C709+C710+C711:C711)</f>
        <v>-132.60000000000002</v>
      </c>
      <c r="D707" s="10">
        <f t="shared" si="176"/>
        <v>-186.60000000000002</v>
      </c>
    </row>
    <row r="708" spans="1:4" ht="12.95" customHeight="1" x14ac:dyDescent="0.2">
      <c r="A708" s="5" t="s">
        <v>499</v>
      </c>
      <c r="B708" s="6">
        <v>0</v>
      </c>
      <c r="C708" s="6">
        <v>0</v>
      </c>
      <c r="D708" s="10">
        <v>0</v>
      </c>
    </row>
    <row r="709" spans="1:4" ht="12.95" customHeight="1" x14ac:dyDescent="0.2">
      <c r="A709" s="5" t="s">
        <v>500</v>
      </c>
      <c r="B709" s="6">
        <v>-565.1</v>
      </c>
      <c r="C709" s="6">
        <v>-132.60000000000002</v>
      </c>
      <c r="D709" s="10">
        <v>-186.60000000000002</v>
      </c>
    </row>
    <row r="710" spans="1:4" ht="12.95" customHeight="1" x14ac:dyDescent="0.2">
      <c r="A710" s="5" t="s">
        <v>501</v>
      </c>
      <c r="B710" s="6">
        <v>0</v>
      </c>
      <c r="C710" s="6">
        <v>0</v>
      </c>
      <c r="D710" s="10">
        <v>0</v>
      </c>
    </row>
    <row r="711" spans="1:4" ht="12.95" customHeight="1" x14ac:dyDescent="0.2">
      <c r="A711" s="5" t="s">
        <v>502</v>
      </c>
      <c r="B711" s="6">
        <v>0</v>
      </c>
      <c r="C711" s="6">
        <v>0</v>
      </c>
      <c r="D711" s="10">
        <v>0</v>
      </c>
    </row>
    <row r="712" spans="1:4" ht="12.95" customHeight="1" x14ac:dyDescent="0.2">
      <c r="A712" s="5" t="s">
        <v>503</v>
      </c>
      <c r="B712" s="6">
        <v>0</v>
      </c>
      <c r="C712" s="6">
        <v>0</v>
      </c>
      <c r="D712" s="10">
        <v>0</v>
      </c>
    </row>
    <row r="713" spans="1:4" ht="14.1" customHeight="1" x14ac:dyDescent="0.2">
      <c r="A713" s="3" t="s">
        <v>504</v>
      </c>
      <c r="B713" s="31">
        <f>SUM(-B8-B426)</f>
        <v>-1658.3000000000047</v>
      </c>
      <c r="C713" s="31">
        <f>SUM(-C8-C426)</f>
        <v>-2192.7999999999956</v>
      </c>
      <c r="D713" s="32">
        <f>SUM(-D8-D426)</f>
        <v>-1361.7999999999993</v>
      </c>
    </row>
    <row r="714" spans="1:4" ht="6" customHeight="1" x14ac:dyDescent="0.2">
      <c r="A714" s="19"/>
      <c r="B714" s="33"/>
      <c r="C714" s="33"/>
      <c r="D714" s="34"/>
    </row>
    <row r="715" spans="1:4" ht="6" customHeight="1" x14ac:dyDescent="0.2"/>
    <row r="716" spans="1:4" ht="12.75" customHeight="1" x14ac:dyDescent="0.2">
      <c r="A716" s="36" t="s">
        <v>508</v>
      </c>
    </row>
    <row r="717" spans="1:4" ht="12.75" customHeight="1" x14ac:dyDescent="0.2">
      <c r="A717" s="37" t="s">
        <v>523</v>
      </c>
    </row>
    <row r="718" spans="1:4" ht="12.75" customHeight="1" x14ac:dyDescent="0.2">
      <c r="A718" s="37" t="s">
        <v>524</v>
      </c>
    </row>
    <row r="719" spans="1:4" ht="12.75" customHeight="1" x14ac:dyDescent="0.2">
      <c r="A719" s="36" t="s">
        <v>525</v>
      </c>
    </row>
    <row r="720" spans="1:4" ht="12.75" customHeight="1" x14ac:dyDescent="0.2">
      <c r="A720" s="36" t="s">
        <v>526</v>
      </c>
    </row>
    <row r="721" spans="1:1" ht="12.75" customHeight="1" x14ac:dyDescent="0.2">
      <c r="A721" s="36" t="s">
        <v>528</v>
      </c>
    </row>
    <row r="722" spans="1:1" ht="12.75" customHeight="1" x14ac:dyDescent="0.2">
      <c r="A722" s="36" t="s">
        <v>527</v>
      </c>
    </row>
    <row r="723" spans="1:1" ht="12.75" customHeight="1" x14ac:dyDescent="0.2">
      <c r="A723" s="20" t="s">
        <v>8</v>
      </c>
    </row>
    <row r="724" spans="1:1" ht="12.75" customHeight="1" x14ac:dyDescent="0.2">
      <c r="A724" s="20" t="s">
        <v>11</v>
      </c>
    </row>
    <row r="725" spans="1:1" ht="12.75" customHeight="1" x14ac:dyDescent="0.2">
      <c r="A725" s="20" t="s">
        <v>9</v>
      </c>
    </row>
    <row r="726" spans="1:1" ht="12.75" customHeight="1" x14ac:dyDescent="0.2">
      <c r="A726" s="20" t="s">
        <v>10</v>
      </c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341-01</vt:lpstr>
      <vt:lpstr>'341-01'!Área_de_impresión</vt:lpstr>
      <vt:lpstr>'341-01'!Títulos_a_imprimir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2019-02-20T15:09:47Z</cp:lastPrinted>
  <dcterms:created xsi:type="dcterms:W3CDTF">2018-10-11T16:03:58Z</dcterms:created>
  <dcterms:modified xsi:type="dcterms:W3CDTF">2019-03-14T20:26:14Z</dcterms:modified>
</cp:coreProperties>
</file>