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05" sheetId="1" r:id="rId1"/>
  </sheets>
  <definedNames>
    <definedName name="_xlnm.Print_Area" localSheetId="0">'341-05'!$A$1:$D$162</definedName>
    <definedName name="_xlnm.Print_Titles" localSheetId="0">'341-05'!$1:$7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C150" i="1"/>
  <c r="B150" i="1"/>
  <c r="D143" i="1"/>
  <c r="C143" i="1"/>
  <c r="B143" i="1"/>
  <c r="D136" i="1"/>
  <c r="C136" i="1"/>
  <c r="B136" i="1"/>
  <c r="D128" i="1"/>
  <c r="C128" i="1"/>
  <c r="B128" i="1"/>
  <c r="D127" i="1"/>
  <c r="D120" i="1" s="1"/>
  <c r="D106" i="1" s="1"/>
  <c r="C127" i="1"/>
  <c r="B127" i="1"/>
  <c r="D126" i="1"/>
  <c r="C126" i="1"/>
  <c r="C119" i="1" s="1"/>
  <c r="C105" i="1" s="1"/>
  <c r="B126" i="1"/>
  <c r="D125" i="1"/>
  <c r="C125" i="1"/>
  <c r="B125" i="1"/>
  <c r="B118" i="1" s="1"/>
  <c r="B104" i="1" s="1"/>
  <c r="D124" i="1"/>
  <c r="C124" i="1"/>
  <c r="B124" i="1"/>
  <c r="D123" i="1"/>
  <c r="D116" i="1" s="1"/>
  <c r="D102" i="1" s="1"/>
  <c r="C123" i="1"/>
  <c r="B123" i="1"/>
  <c r="D122" i="1"/>
  <c r="D121" i="1" s="1"/>
  <c r="C122" i="1"/>
  <c r="C115" i="1" s="1"/>
  <c r="B122" i="1"/>
  <c r="B121" i="1"/>
  <c r="C120" i="1"/>
  <c r="B120" i="1"/>
  <c r="D119" i="1"/>
  <c r="B119" i="1"/>
  <c r="D118" i="1"/>
  <c r="D104" i="1" s="1"/>
  <c r="C118" i="1"/>
  <c r="D117" i="1"/>
  <c r="C117" i="1"/>
  <c r="B117" i="1"/>
  <c r="C116" i="1"/>
  <c r="B116" i="1"/>
  <c r="B115" i="1"/>
  <c r="D107" i="1"/>
  <c r="C107" i="1"/>
  <c r="B107" i="1"/>
  <c r="C106" i="1"/>
  <c r="B106" i="1"/>
  <c r="D105" i="1"/>
  <c r="B105" i="1"/>
  <c r="C104" i="1"/>
  <c r="D103" i="1"/>
  <c r="C103" i="1"/>
  <c r="B103" i="1"/>
  <c r="C102" i="1"/>
  <c r="B102" i="1"/>
  <c r="B101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C86" i="1" s="1"/>
  <c r="B87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C79" i="1" s="1"/>
  <c r="B81" i="1"/>
  <c r="D80" i="1"/>
  <c r="D79" i="1" s="1"/>
  <c r="C80" i="1"/>
  <c r="B80" i="1"/>
  <c r="B79" i="1" s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64" i="1"/>
  <c r="C64" i="1"/>
  <c r="B64" i="1"/>
  <c r="D57" i="1"/>
  <c r="C57" i="1"/>
  <c r="B57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36" i="1"/>
  <c r="C36" i="1"/>
  <c r="B36" i="1"/>
  <c r="D29" i="1"/>
  <c r="C29" i="1"/>
  <c r="B29" i="1"/>
  <c r="D22" i="1"/>
  <c r="C22" i="1"/>
  <c r="B22" i="1"/>
  <c r="D21" i="1"/>
  <c r="C21" i="1"/>
  <c r="C14" i="1" s="1"/>
  <c r="B21" i="1"/>
  <c r="D20" i="1"/>
  <c r="C20" i="1"/>
  <c r="B20" i="1"/>
  <c r="B13" i="1" s="1"/>
  <c r="D19" i="1"/>
  <c r="C19" i="1"/>
  <c r="B19" i="1"/>
  <c r="D18" i="1"/>
  <c r="C18" i="1"/>
  <c r="B18" i="1"/>
  <c r="D17" i="1"/>
  <c r="C17" i="1"/>
  <c r="B17" i="1"/>
  <c r="D16" i="1"/>
  <c r="C16" i="1"/>
  <c r="B16" i="1"/>
  <c r="D14" i="1"/>
  <c r="C13" i="1"/>
  <c r="B12" i="1"/>
  <c r="D10" i="1"/>
  <c r="C9" i="1"/>
  <c r="B9" i="1" l="1"/>
  <c r="D11" i="1"/>
  <c r="D115" i="1"/>
  <c r="C10" i="1"/>
  <c r="C8" i="1" s="1"/>
  <c r="D43" i="1"/>
  <c r="B100" i="1"/>
  <c r="B11" i="1"/>
  <c r="C12" i="1"/>
  <c r="D13" i="1"/>
  <c r="C43" i="1"/>
  <c r="B43" i="1"/>
  <c r="C11" i="1"/>
  <c r="D12" i="1"/>
  <c r="B14" i="1"/>
  <c r="B72" i="1"/>
  <c r="D86" i="1"/>
  <c r="C72" i="1"/>
  <c r="D72" i="1"/>
  <c r="B86" i="1"/>
  <c r="C15" i="1"/>
  <c r="D15" i="1"/>
  <c r="B114" i="1"/>
  <c r="C101" i="1"/>
  <c r="C100" i="1" s="1"/>
  <c r="C114" i="1"/>
  <c r="D9" i="1"/>
  <c r="D8" i="1" s="1"/>
  <c r="B15" i="1"/>
  <c r="B10" i="1"/>
  <c r="B8" i="1" s="1"/>
  <c r="B158" i="1" s="1"/>
  <c r="C121" i="1"/>
  <c r="D114" i="1" l="1"/>
  <c r="D101" i="1"/>
  <c r="D100" i="1" s="1"/>
  <c r="D158" i="1" s="1"/>
  <c r="C158" i="1"/>
</calcChain>
</file>

<file path=xl/sharedStrings.xml><?xml version="1.0" encoding="utf-8"?>
<sst xmlns="http://schemas.openxmlformats.org/spreadsheetml/2006/main" count="160" uniqueCount="57">
  <si>
    <t>Cuadro 5.  RESUMEN DE LA BALANZA DE PAGOS DE PANAMÁ,</t>
  </si>
  <si>
    <t>Partida y sector</t>
  </si>
  <si>
    <t>Resumen de la Balanza de Pagos</t>
  </si>
  <si>
    <t>(en millones de balboas)</t>
  </si>
  <si>
    <t>2016 (P)</t>
  </si>
  <si>
    <t>2017 (P)</t>
  </si>
  <si>
    <t>0.0 Cuando la cantidad es menor a la mitad de la unidad o fracción decimal adoptada para la expresión del dato.</t>
  </si>
  <si>
    <t>(P) Cifras preliminares.</t>
  </si>
  <si>
    <t>1.  Zona Libre de Colón………………………………………………………………………………………………………………………………….</t>
  </si>
  <si>
    <t>2.  Bancos de licencia general………………………………………………………………………………………………………………………….</t>
  </si>
  <si>
    <t>3.  Bancos de licencia internacional…………………………………………………………………………………………………………………..</t>
  </si>
  <si>
    <t>4.  Autoridad del Canal de Panamá……………………………………………………………………………………………………………………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</si>
  <si>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externa………………………………………………………………………………………………………………………………………..</t>
  </si>
  <si>
    <t>6.  Otros sectores………………………………………………………………………………………………………………………………………..</t>
  </si>
  <si>
    <t>Exportaciones de bienes, servicios y renta………………………………………………………………………………………………………</t>
  </si>
  <si>
    <t>A.  Bienes…………………………………………………………………………………………………………………………………………………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</si>
  <si>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</si>
  <si>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</si>
  <si>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</si>
  <si>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</si>
  <si>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externa……………………………………………………………………………………………………………………………………</t>
  </si>
  <si>
    <t>6.  Otros sectores……………………………………………………………………………………………………………………………………</t>
  </si>
  <si>
    <t>B.  Servicios………………………………………………………………………………………………………………………………………………</t>
  </si>
  <si>
    <t>C.  Renta…………………………………………………………………………………………………………………………………………………</t>
  </si>
  <si>
    <t>Importaciones de bienes, servicios y renta………………………………………………………………………………………………………</t>
  </si>
  <si>
    <t>B.  Servicios…………………………………………………………………………………………………………………………………………….</t>
  </si>
  <si>
    <t>Balanza de bienes…………………………………………………………………………………………………………………………………</t>
  </si>
  <si>
    <t>Balanza de servicios………………………………………………………………………………………………………………………………</t>
  </si>
  <si>
    <t>Balanza de renta……………………………………………………………………………………………………………………………………</t>
  </si>
  <si>
    <t>D.  Transferencias corrientes…………………………………………………………………………………………………………………………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</si>
  <si>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externa…………………………………………………………………………………………………………………………………….</t>
  </si>
  <si>
    <t>A.  Cuenta de capital………………………………………………………………………………………………………………………………….</t>
  </si>
  <si>
    <t>B.  Cuenta financiera………………………………………………………………………………………………………………………………….</t>
  </si>
  <si>
    <t>1.  Inversión directa……………………………………………………………………………………………………………………………….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</si>
  <si>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Colón……………………………………………………………………………………………………………………….</t>
  </si>
  <si>
    <t>2.  Bancos de licencia general………………………………………………………………………………………………………………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</si>
  <si>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internacional………………………………………………………………………………………………………..</t>
  </si>
  <si>
    <t>4.  Autoridad del Canal de Panamá…………………………………………………………………………………………………………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</si>
  <si>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externa……………………………………………………………………………………………………………………………..</t>
  </si>
  <si>
    <t>6.  Otros sectores……………………………………………………………………………………………………………………………..</t>
  </si>
  <si>
    <t>1.1  En el extranjero………………………………………………………………………………………………………………………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</si>
  <si>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</si>
  <si>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general……………………………………………………………………………………………………..</t>
  </si>
  <si>
    <t>3.  Bancos de licencia internacional……………………………………………………………………………………………….</t>
  </si>
  <si>
    <t>4.  Autoridad del Canal de Panamá………………………………………………………………………………………………..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</si>
  <si>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</si>
  <si>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sectores……………………………………………………………………………………………………………………</t>
  </si>
  <si>
    <t>1.2  En la economía declarante………………………………………………………………………………………………………….</t>
  </si>
  <si>
    <t>2.  Inversión de cartera……………………………………………………………………………………………………………………………</t>
  </si>
  <si>
    <t>3.  Otra inversión………………………………………………………………………………………………………………………………….</t>
  </si>
  <si>
    <t>4.  Activos de reserva…………………………………………………………………………………………………………………………….</t>
  </si>
  <si>
    <t xml:space="preserve"> SEGÚN PARTIDA Y SECTOR: AÑOS 2015-17</t>
  </si>
  <si>
    <t xml:space="preserve">  I.  Cuenta corriente………………………………………………………………………………………………………………………………………</t>
  </si>
  <si>
    <t xml:space="preserve"> II.  Cuenta de capital y financiera……………………………………………………………………………………………………………………..</t>
  </si>
  <si>
    <t>III.  Errores y omisiones netos………………………………………………………………………………………………………………………….</t>
  </si>
  <si>
    <r>
      <rPr>
        <b/>
        <sz val="10"/>
        <color indexed="8"/>
        <rFont val="Arial"/>
        <family val="2"/>
      </rPr>
      <t>C.  Renta:</t>
    </r>
    <r>
      <rPr>
        <sz val="10"/>
        <color indexed="8"/>
        <rFont val="Arial"/>
        <family val="2"/>
      </rPr>
      <t xml:space="preserve"> (Continuación)</t>
    </r>
  </si>
  <si>
    <r>
      <rPr>
        <b/>
        <sz val="10"/>
        <color indexed="8"/>
        <rFont val="Arial"/>
        <family val="2"/>
      </rPr>
      <t>B.  Cuenta financiera:</t>
    </r>
    <r>
      <rPr>
        <sz val="10"/>
        <color indexed="8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</si>
</sst>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/>
    <xf numFmtId="0" fontId="3" fillId="2" borderId="10" xfId="0" applyFont="1" applyFill="1" applyBorder="1"/>
    <xf numFmtId="0" fontId="3" fillId="2" borderId="2" xfId="0" applyFont="1" applyFill="1" applyBorder="1"/>
    <xf numFmtId="0" fontId="5" fillId="2" borderId="4" xfId="0" applyFont="1" applyFill="1" applyBorder="1" applyAlignment="1">
      <alignment horizontal="left" indent="2"/>
    </xf>
    <xf numFmtId="0" fontId="4" fillId="2" borderId="4" xfId="0" applyFont="1" applyFill="1" applyBorder="1" applyAlignment="1">
      <alignment horizontal="left" indent="2"/>
    </xf>
    <xf numFmtId="0" fontId="5" fillId="2" borderId="4" xfId="0" applyFont="1" applyFill="1" applyBorder="1" applyAlignment="1">
      <alignment horizontal="left" indent="4"/>
    </xf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2" xfId="0" applyNumberFormat="1" applyFont="1" applyFill="1" applyBorder="1" applyAlignment="1" applyProtection="1">
      <alignment horizontal="right"/>
    </xf>
    <xf numFmtId="0" fontId="4" fillId="2" borderId="4" xfId="0" applyFont="1" applyFill="1" applyBorder="1" applyAlignment="1">
      <alignment horizontal="left" indent="4"/>
    </xf>
    <xf numFmtId="0" fontId="5" fillId="2" borderId="4" xfId="0" applyFont="1" applyFill="1" applyBorder="1" applyAlignment="1">
      <alignment horizontal="left" indent="6"/>
    </xf>
    <xf numFmtId="0" fontId="5" fillId="2" borderId="4" xfId="0" applyFont="1" applyFill="1" applyBorder="1" applyAlignment="1">
      <alignment horizontal="left" indent="8"/>
    </xf>
    <xf numFmtId="0" fontId="5" fillId="2" borderId="4" xfId="0" applyFont="1" applyFill="1" applyBorder="1" applyAlignment="1">
      <alignment horizontal="left" indent="10"/>
    </xf>
    <xf numFmtId="0" fontId="5" fillId="2" borderId="4" xfId="0" applyFont="1" applyFill="1" applyBorder="1" applyAlignment="1">
      <alignment horizontal="left" indent="13"/>
    </xf>
    <xf numFmtId="164" fontId="6" fillId="2" borderId="11" xfId="0" applyNumberFormat="1" applyFont="1" applyFill="1" applyBorder="1" applyAlignment="1" applyProtection="1">
      <alignment horizontal="right"/>
    </xf>
    <xf numFmtId="164" fontId="6" fillId="2" borderId="12" xfId="0" applyNumberFormat="1" applyFont="1" applyFill="1" applyBorder="1" applyAlignment="1" applyProtection="1">
      <alignment horizontal="right"/>
    </xf>
    <xf numFmtId="0" fontId="5" fillId="2" borderId="7" xfId="0" applyFont="1" applyFill="1" applyBorder="1"/>
    <xf numFmtId="164" fontId="2" fillId="2" borderId="13" xfId="0" applyNumberFormat="1" applyFont="1" applyFill="1" applyBorder="1" applyAlignment="1" applyProtection="1">
      <alignment horizontal="right"/>
    </xf>
    <xf numFmtId="164" fontId="4" fillId="2" borderId="13" xfId="0" applyNumberFormat="1" applyFont="1" applyFill="1" applyBorder="1"/>
    <xf numFmtId="0" fontId="3" fillId="2" borderId="5" xfId="0" applyFont="1" applyFill="1" applyBorder="1"/>
    <xf numFmtId="164" fontId="3" fillId="4" borderId="0" xfId="0" applyNumberFormat="1" applyFont="1" applyFill="1" applyBorder="1"/>
    <xf numFmtId="164" fontId="2" fillId="2" borderId="4" xfId="0" applyNumberFormat="1" applyFont="1" applyFill="1" applyBorder="1" applyAlignment="1" applyProtection="1">
      <alignment horizontal="left"/>
    </xf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Alignment="1" applyProtection="1">
      <alignment horizontal="right"/>
    </xf>
    <xf numFmtId="0" fontId="5" fillId="2" borderId="4" xfId="0" applyFont="1" applyFill="1" applyBorder="1" applyAlignment="1">
      <alignment horizontal="left" indent="3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5.28515625" style="1" customWidth="1"/>
    <col min="2" max="4" width="12.7109375" style="1" customWidth="1"/>
    <col min="5" max="16384" width="11.42578125" style="1"/>
  </cols>
  <sheetData>
    <row r="1" spans="1:4" ht="12.75" customHeight="1" x14ac:dyDescent="0.2">
      <c r="A1" s="35" t="s">
        <v>0</v>
      </c>
      <c r="B1" s="35"/>
      <c r="C1" s="35"/>
      <c r="D1" s="35"/>
    </row>
    <row r="2" spans="1:4" ht="12.75" customHeight="1" x14ac:dyDescent="0.2">
      <c r="A2" s="35" t="s">
        <v>51</v>
      </c>
      <c r="B2" s="35"/>
      <c r="C2" s="35"/>
      <c r="D2" s="35"/>
    </row>
    <row r="3" spans="1:4" ht="6" customHeight="1" x14ac:dyDescent="0.2"/>
    <row r="4" spans="1:4" ht="12.75" customHeight="1" x14ac:dyDescent="0.2">
      <c r="A4" s="28" t="s">
        <v>1</v>
      </c>
      <c r="B4" s="31" t="s">
        <v>2</v>
      </c>
      <c r="C4" s="32"/>
      <c r="D4" s="32"/>
    </row>
    <row r="5" spans="1:4" ht="12.75" customHeight="1" x14ac:dyDescent="0.2">
      <c r="A5" s="29"/>
      <c r="B5" s="33" t="s">
        <v>3</v>
      </c>
      <c r="C5" s="34"/>
      <c r="D5" s="34"/>
    </row>
    <row r="6" spans="1:4" ht="12.75" customHeight="1" x14ac:dyDescent="0.2">
      <c r="A6" s="30"/>
      <c r="B6" s="2">
        <v>2015</v>
      </c>
      <c r="C6" s="2" t="s">
        <v>4</v>
      </c>
      <c r="D6" s="3" t="s">
        <v>5</v>
      </c>
    </row>
    <row r="7" spans="1:4" ht="6" customHeight="1" x14ac:dyDescent="0.2">
      <c r="A7" s="4"/>
      <c r="B7" s="5"/>
      <c r="C7" s="5"/>
      <c r="D7" s="6"/>
    </row>
    <row r="8" spans="1:4" ht="12.75" customHeight="1" x14ac:dyDescent="0.2">
      <c r="A8" s="24" t="s">
        <v>52</v>
      </c>
      <c r="B8" s="25">
        <f>SUM(B9:B14)</f>
        <v>-4848.2999999999938</v>
      </c>
      <c r="C8" s="25">
        <f t="shared" ref="C8:D8" si="0">SUM(C9:C14)</f>
        <v>-4634.0000000000036</v>
      </c>
      <c r="D8" s="26">
        <f t="shared" si="0"/>
        <v>-4940.6000000000013</v>
      </c>
    </row>
    <row r="9" spans="1:4" ht="12.75" customHeight="1" x14ac:dyDescent="0.2">
      <c r="A9" s="7" t="s">
        <v>8</v>
      </c>
      <c r="B9" s="10">
        <f t="shared" ref="B9:D14" si="1">SUM(B16+B44+B94)</f>
        <v>-447.09999999999854</v>
      </c>
      <c r="C9" s="10">
        <f t="shared" si="1"/>
        <v>-367.89999999999964</v>
      </c>
      <c r="D9" s="11">
        <f t="shared" si="1"/>
        <v>-448.40000000000146</v>
      </c>
    </row>
    <row r="10" spans="1:4" ht="12.75" customHeight="1" x14ac:dyDescent="0.2">
      <c r="A10" s="7" t="s">
        <v>9</v>
      </c>
      <c r="B10" s="10">
        <f t="shared" si="1"/>
        <v>-208.90000000000009</v>
      </c>
      <c r="C10" s="10">
        <f t="shared" si="1"/>
        <v>-41.700000000000045</v>
      </c>
      <c r="D10" s="11">
        <f t="shared" si="1"/>
        <v>-78.799999999999955</v>
      </c>
    </row>
    <row r="11" spans="1:4" ht="12.75" customHeight="1" x14ac:dyDescent="0.2">
      <c r="A11" s="7" t="s">
        <v>10</v>
      </c>
      <c r="B11" s="10">
        <f t="shared" si="1"/>
        <v>83.5</v>
      </c>
      <c r="C11" s="10">
        <f t="shared" si="1"/>
        <v>84.600000000000023</v>
      </c>
      <c r="D11" s="11">
        <f t="shared" si="1"/>
        <v>54.600000000000023</v>
      </c>
    </row>
    <row r="12" spans="1:4" ht="12.75" customHeight="1" x14ac:dyDescent="0.2">
      <c r="A12" s="7" t="s">
        <v>11</v>
      </c>
      <c r="B12" s="10">
        <f t="shared" si="1"/>
        <v>2358.7000000000003</v>
      </c>
      <c r="C12" s="10">
        <f t="shared" si="1"/>
        <v>2291.6</v>
      </c>
      <c r="D12" s="11">
        <f t="shared" si="1"/>
        <v>2707.1</v>
      </c>
    </row>
    <row r="13" spans="1:4" ht="12.75" customHeight="1" x14ac:dyDescent="0.2">
      <c r="A13" s="7" t="s">
        <v>12</v>
      </c>
      <c r="B13" s="10">
        <f t="shared" si="1"/>
        <v>-717.69999999999982</v>
      </c>
      <c r="C13" s="10">
        <f t="shared" si="1"/>
        <v>-767.6</v>
      </c>
      <c r="D13" s="11">
        <f t="shared" si="1"/>
        <v>-881.2</v>
      </c>
    </row>
    <row r="14" spans="1:4" ht="12.75" customHeight="1" x14ac:dyDescent="0.2">
      <c r="A14" s="7" t="s">
        <v>13</v>
      </c>
      <c r="B14" s="10">
        <f t="shared" si="1"/>
        <v>-5916.7999999999956</v>
      </c>
      <c r="C14" s="10">
        <f t="shared" si="1"/>
        <v>-5833.0000000000045</v>
      </c>
      <c r="D14" s="11">
        <f t="shared" si="1"/>
        <v>-6293.9</v>
      </c>
    </row>
    <row r="15" spans="1:4" ht="12.75" customHeight="1" x14ac:dyDescent="0.2">
      <c r="A15" s="8" t="s">
        <v>14</v>
      </c>
      <c r="B15" s="25">
        <f>SUM(B16:B21)</f>
        <v>27460</v>
      </c>
      <c r="C15" s="25">
        <f t="shared" ref="C15:D15" si="2">SUM(C16:C21)</f>
        <v>26776</v>
      </c>
      <c r="D15" s="26">
        <f t="shared" si="2"/>
        <v>28961.1</v>
      </c>
    </row>
    <row r="16" spans="1:4" ht="12.75" customHeight="1" x14ac:dyDescent="0.2">
      <c r="A16" s="7" t="s">
        <v>8</v>
      </c>
      <c r="B16" s="10">
        <f t="shared" ref="B16:D21" si="3">SUM(B23+B30+B37)</f>
        <v>10186</v>
      </c>
      <c r="C16" s="10">
        <f t="shared" si="3"/>
        <v>9320.5</v>
      </c>
      <c r="D16" s="11">
        <f t="shared" si="3"/>
        <v>9382.3999999999978</v>
      </c>
    </row>
    <row r="17" spans="1:4" ht="12.75" customHeight="1" x14ac:dyDescent="0.2">
      <c r="A17" s="7" t="s">
        <v>9</v>
      </c>
      <c r="B17" s="10">
        <f t="shared" si="3"/>
        <v>1456.9</v>
      </c>
      <c r="C17" s="10">
        <f t="shared" si="3"/>
        <v>1550.7</v>
      </c>
      <c r="D17" s="11">
        <f t="shared" si="3"/>
        <v>1586.6000000000001</v>
      </c>
    </row>
    <row r="18" spans="1:4" ht="12.75" customHeight="1" x14ac:dyDescent="0.2">
      <c r="A18" s="7" t="s">
        <v>10</v>
      </c>
      <c r="B18" s="10">
        <f t="shared" si="3"/>
        <v>916.8</v>
      </c>
      <c r="C18" s="10">
        <f t="shared" si="3"/>
        <v>942.6</v>
      </c>
      <c r="D18" s="11">
        <f t="shared" si="3"/>
        <v>928.4</v>
      </c>
    </row>
    <row r="19" spans="1:4" ht="12.75" customHeight="1" x14ac:dyDescent="0.2">
      <c r="A19" s="7" t="s">
        <v>11</v>
      </c>
      <c r="B19" s="10">
        <f t="shared" si="3"/>
        <v>2454.2000000000003</v>
      </c>
      <c r="C19" s="10">
        <f t="shared" si="3"/>
        <v>2408.3000000000002</v>
      </c>
      <c r="D19" s="11">
        <f t="shared" si="3"/>
        <v>2834.2</v>
      </c>
    </row>
    <row r="20" spans="1:4" ht="12.75" customHeight="1" x14ac:dyDescent="0.2">
      <c r="A20" s="7" t="s">
        <v>12</v>
      </c>
      <c r="B20" s="10">
        <f t="shared" si="3"/>
        <v>0</v>
      </c>
      <c r="C20" s="10">
        <f t="shared" si="3"/>
        <v>0</v>
      </c>
      <c r="D20" s="11">
        <f t="shared" si="3"/>
        <v>0</v>
      </c>
    </row>
    <row r="21" spans="1:4" ht="12.75" customHeight="1" x14ac:dyDescent="0.2">
      <c r="A21" s="7" t="s">
        <v>13</v>
      </c>
      <c r="B21" s="10">
        <f t="shared" si="3"/>
        <v>12446.100000000002</v>
      </c>
      <c r="C21" s="10">
        <f t="shared" si="3"/>
        <v>12553.899999999998</v>
      </c>
      <c r="D21" s="11">
        <f t="shared" si="3"/>
        <v>14229.5</v>
      </c>
    </row>
    <row r="22" spans="1:4" ht="12.75" customHeight="1" x14ac:dyDescent="0.2">
      <c r="A22" s="8" t="s">
        <v>15</v>
      </c>
      <c r="B22" s="25">
        <f>SUM(B23:B28)</f>
        <v>12764.000000000002</v>
      </c>
      <c r="C22" s="25">
        <f t="shared" ref="C22:D22" si="4">SUM(C23:C28)</f>
        <v>11687</v>
      </c>
      <c r="D22" s="26">
        <f t="shared" si="4"/>
        <v>12474.300000000001</v>
      </c>
    </row>
    <row r="23" spans="1:4" ht="12.75" customHeight="1" x14ac:dyDescent="0.2">
      <c r="A23" s="9" t="s">
        <v>16</v>
      </c>
      <c r="B23" s="10">
        <v>10161.800000000001</v>
      </c>
      <c r="C23" s="10">
        <v>9302.6</v>
      </c>
      <c r="D23" s="11">
        <v>9363.6999999999989</v>
      </c>
    </row>
    <row r="24" spans="1:4" ht="12.75" customHeight="1" x14ac:dyDescent="0.2">
      <c r="A24" s="9" t="s">
        <v>17</v>
      </c>
      <c r="B24" s="10">
        <v>0</v>
      </c>
      <c r="C24" s="10">
        <v>0</v>
      </c>
      <c r="D24" s="11">
        <v>0</v>
      </c>
    </row>
    <row r="25" spans="1:4" ht="12.75" customHeight="1" x14ac:dyDescent="0.2">
      <c r="A25" s="9" t="s">
        <v>18</v>
      </c>
      <c r="B25" s="10">
        <v>0</v>
      </c>
      <c r="C25" s="10">
        <v>0</v>
      </c>
      <c r="D25" s="11">
        <v>0</v>
      </c>
    </row>
    <row r="26" spans="1:4" ht="12.75" customHeight="1" x14ac:dyDescent="0.2">
      <c r="A26" s="9" t="s">
        <v>19</v>
      </c>
      <c r="B26" s="10">
        <v>0</v>
      </c>
      <c r="C26" s="10">
        <v>0</v>
      </c>
      <c r="D26" s="11">
        <v>0</v>
      </c>
    </row>
    <row r="27" spans="1:4" ht="12.75" customHeight="1" x14ac:dyDescent="0.2">
      <c r="A27" s="9" t="s">
        <v>20</v>
      </c>
      <c r="B27" s="10">
        <v>0</v>
      </c>
      <c r="C27" s="10">
        <v>0</v>
      </c>
      <c r="D27" s="11">
        <v>0</v>
      </c>
    </row>
    <row r="28" spans="1:4" ht="12.75" customHeight="1" x14ac:dyDescent="0.2">
      <c r="A28" s="9" t="s">
        <v>21</v>
      </c>
      <c r="B28" s="10">
        <v>2602.2000000000007</v>
      </c>
      <c r="C28" s="10">
        <v>2384.3999999999996</v>
      </c>
      <c r="D28" s="11">
        <v>3110.6000000000022</v>
      </c>
    </row>
    <row r="29" spans="1:4" ht="12.75" customHeight="1" x14ac:dyDescent="0.2">
      <c r="A29" s="8" t="s">
        <v>22</v>
      </c>
      <c r="B29" s="25">
        <f>SUM(B30:B35)</f>
        <v>12615.000000000002</v>
      </c>
      <c r="C29" s="25">
        <f t="shared" ref="C29:D29" si="5">SUM(C30:C35)</f>
        <v>12823.599999999999</v>
      </c>
      <c r="D29" s="26">
        <f t="shared" si="5"/>
        <v>14001.499999999998</v>
      </c>
    </row>
    <row r="30" spans="1:4" ht="12.75" customHeight="1" x14ac:dyDescent="0.2">
      <c r="A30" s="9" t="s">
        <v>16</v>
      </c>
      <c r="B30" s="10">
        <v>18.8</v>
      </c>
      <c r="C30" s="10">
        <v>16.099999999999998</v>
      </c>
      <c r="D30" s="11">
        <v>17.3</v>
      </c>
    </row>
    <row r="31" spans="1:4" ht="12.75" customHeight="1" x14ac:dyDescent="0.2">
      <c r="A31" s="9" t="s">
        <v>17</v>
      </c>
      <c r="B31" s="10">
        <v>373.5</v>
      </c>
      <c r="C31" s="10">
        <v>333.3</v>
      </c>
      <c r="D31" s="11">
        <v>281.20000000000005</v>
      </c>
    </row>
    <row r="32" spans="1:4" ht="12.75" customHeight="1" x14ac:dyDescent="0.2">
      <c r="A32" s="9" t="s">
        <v>18</v>
      </c>
      <c r="B32" s="10">
        <v>175.8</v>
      </c>
      <c r="C32" s="10">
        <v>175</v>
      </c>
      <c r="D32" s="11">
        <v>168</v>
      </c>
    </row>
    <row r="33" spans="1:4" ht="12.75" customHeight="1" x14ac:dyDescent="0.2">
      <c r="A33" s="9" t="s">
        <v>19</v>
      </c>
      <c r="B33" s="10">
        <v>2444.4</v>
      </c>
      <c r="C33" s="10">
        <v>2389.3000000000002</v>
      </c>
      <c r="D33" s="11">
        <v>2796.3999999999996</v>
      </c>
    </row>
    <row r="34" spans="1:4" ht="12.75" customHeight="1" x14ac:dyDescent="0.2">
      <c r="A34" s="9" t="s">
        <v>20</v>
      </c>
      <c r="B34" s="10">
        <v>0</v>
      </c>
      <c r="C34" s="10">
        <v>0</v>
      </c>
      <c r="D34" s="11">
        <v>0</v>
      </c>
    </row>
    <row r="35" spans="1:4" ht="12.75" customHeight="1" x14ac:dyDescent="0.2">
      <c r="A35" s="9" t="s">
        <v>21</v>
      </c>
      <c r="B35" s="10">
        <v>9602.5000000000018</v>
      </c>
      <c r="C35" s="10">
        <v>9909.8999999999978</v>
      </c>
      <c r="D35" s="11">
        <v>10738.599999999999</v>
      </c>
    </row>
    <row r="36" spans="1:4" ht="12.75" customHeight="1" x14ac:dyDescent="0.2">
      <c r="A36" s="8" t="s">
        <v>23</v>
      </c>
      <c r="B36" s="25">
        <f>SUM(B37:B42)</f>
        <v>2081</v>
      </c>
      <c r="C36" s="25">
        <f t="shared" ref="C36:D36" si="6">SUM(C37:C42)</f>
        <v>2265.4</v>
      </c>
      <c r="D36" s="26">
        <f t="shared" si="6"/>
        <v>2485.3000000000006</v>
      </c>
    </row>
    <row r="37" spans="1:4" ht="12.75" customHeight="1" x14ac:dyDescent="0.2">
      <c r="A37" s="9" t="s">
        <v>16</v>
      </c>
      <c r="B37" s="10">
        <v>5.4</v>
      </c>
      <c r="C37" s="10">
        <v>1.8</v>
      </c>
      <c r="D37" s="11">
        <v>1.4000000000000001</v>
      </c>
    </row>
    <row r="38" spans="1:4" ht="12.75" customHeight="1" x14ac:dyDescent="0.2">
      <c r="A38" s="9" t="s">
        <v>17</v>
      </c>
      <c r="B38" s="10">
        <v>1083.4000000000001</v>
      </c>
      <c r="C38" s="10">
        <v>1217.4000000000001</v>
      </c>
      <c r="D38" s="11">
        <v>1305.4000000000001</v>
      </c>
    </row>
    <row r="39" spans="1:4" ht="12.75" customHeight="1" x14ac:dyDescent="0.2">
      <c r="A39" s="9" t="s">
        <v>18</v>
      </c>
      <c r="B39" s="10">
        <v>741</v>
      </c>
      <c r="C39" s="10">
        <v>767.6</v>
      </c>
      <c r="D39" s="11">
        <v>760.4</v>
      </c>
    </row>
    <row r="40" spans="1:4" ht="12.75" customHeight="1" x14ac:dyDescent="0.2">
      <c r="A40" s="9" t="s">
        <v>19</v>
      </c>
      <c r="B40" s="10">
        <v>9.7999999999999989</v>
      </c>
      <c r="C40" s="10">
        <v>19</v>
      </c>
      <c r="D40" s="11">
        <v>37.799999999999997</v>
      </c>
    </row>
    <row r="41" spans="1:4" ht="12.75" customHeight="1" x14ac:dyDescent="0.2">
      <c r="A41" s="9" t="s">
        <v>20</v>
      </c>
      <c r="B41" s="10">
        <v>0</v>
      </c>
      <c r="C41" s="10">
        <v>0</v>
      </c>
      <c r="D41" s="11">
        <v>0</v>
      </c>
    </row>
    <row r="42" spans="1:4" ht="12.75" customHeight="1" x14ac:dyDescent="0.2">
      <c r="A42" s="9" t="s">
        <v>21</v>
      </c>
      <c r="B42" s="10">
        <v>241.39999999999981</v>
      </c>
      <c r="C42" s="10">
        <v>259.5999999999998</v>
      </c>
      <c r="D42" s="11">
        <v>380.3</v>
      </c>
    </row>
    <row r="43" spans="1:4" ht="12.75" customHeight="1" x14ac:dyDescent="0.2">
      <c r="A43" s="8" t="s">
        <v>24</v>
      </c>
      <c r="B43" s="25">
        <f>SUM(B44:B49)</f>
        <v>-32202.299999999996</v>
      </c>
      <c r="C43" s="25">
        <f t="shared" ref="C43:D43" si="7">SUM(C44:C49)</f>
        <v>-31290.800000000003</v>
      </c>
      <c r="D43" s="26">
        <f t="shared" si="7"/>
        <v>-33776.899999999994</v>
      </c>
    </row>
    <row r="44" spans="1:4" ht="12.75" customHeight="1" x14ac:dyDescent="0.2">
      <c r="A44" s="7" t="s">
        <v>8</v>
      </c>
      <c r="B44" s="10">
        <f t="shared" ref="B44:D47" si="8">SUM(B51+B58+B65)</f>
        <v>-10633.099999999999</v>
      </c>
      <c r="C44" s="10">
        <f t="shared" si="8"/>
        <v>-9688.4</v>
      </c>
      <c r="D44" s="11">
        <f t="shared" si="8"/>
        <v>-9830.7999999999993</v>
      </c>
    </row>
    <row r="45" spans="1:4" ht="12.75" customHeight="1" x14ac:dyDescent="0.2">
      <c r="A45" s="7" t="s">
        <v>9</v>
      </c>
      <c r="B45" s="10">
        <f t="shared" si="8"/>
        <v>-1665.8000000000002</v>
      </c>
      <c r="C45" s="10">
        <f t="shared" si="8"/>
        <v>-1592.4</v>
      </c>
      <c r="D45" s="11">
        <f t="shared" si="8"/>
        <v>-1665.4</v>
      </c>
    </row>
    <row r="46" spans="1:4" ht="12.75" customHeight="1" x14ac:dyDescent="0.2">
      <c r="A46" s="7" t="s">
        <v>10</v>
      </c>
      <c r="B46" s="10">
        <f t="shared" si="8"/>
        <v>-833.3</v>
      </c>
      <c r="C46" s="10">
        <f t="shared" si="8"/>
        <v>-858</v>
      </c>
      <c r="D46" s="11">
        <f t="shared" si="8"/>
        <v>-873.8</v>
      </c>
    </row>
    <row r="47" spans="1:4" ht="12.75" customHeight="1" x14ac:dyDescent="0.2">
      <c r="A47" s="7" t="s">
        <v>11</v>
      </c>
      <c r="B47" s="10">
        <f t="shared" si="8"/>
        <v>-76</v>
      </c>
      <c r="C47" s="10">
        <f t="shared" si="8"/>
        <v>-99.3</v>
      </c>
      <c r="D47" s="11">
        <f t="shared" si="8"/>
        <v>-103.39999999999999</v>
      </c>
    </row>
    <row r="48" spans="1:4" ht="12.75" customHeight="1" x14ac:dyDescent="0.2">
      <c r="A48" s="7" t="s">
        <v>12</v>
      </c>
      <c r="B48" s="10">
        <f t="shared" ref="B48:D49" si="9">SUM(B55+B62+B70)</f>
        <v>-717.69999999999982</v>
      </c>
      <c r="C48" s="10">
        <f t="shared" si="9"/>
        <v>-767.6</v>
      </c>
      <c r="D48" s="11">
        <f t="shared" si="9"/>
        <v>-881.2</v>
      </c>
    </row>
    <row r="49" spans="1:4" ht="12.75" customHeight="1" x14ac:dyDescent="0.2">
      <c r="A49" s="7" t="s">
        <v>13</v>
      </c>
      <c r="B49" s="10">
        <f t="shared" si="9"/>
        <v>-18276.399999999998</v>
      </c>
      <c r="C49" s="10">
        <f t="shared" si="9"/>
        <v>-18285.100000000002</v>
      </c>
      <c r="D49" s="11">
        <f t="shared" si="9"/>
        <v>-20422.3</v>
      </c>
    </row>
    <row r="50" spans="1:4" ht="12.75" customHeight="1" x14ac:dyDescent="0.2">
      <c r="A50" s="8" t="s">
        <v>15</v>
      </c>
      <c r="B50" s="25">
        <f>SUM(B51:B56)</f>
        <v>-22550.399999999998</v>
      </c>
      <c r="C50" s="25">
        <f t="shared" ref="C50:D50" si="10">SUM(C51:C56)</f>
        <v>-20699.400000000001</v>
      </c>
      <c r="D50" s="26">
        <f t="shared" si="10"/>
        <v>-22297.899999999998</v>
      </c>
    </row>
    <row r="51" spans="1:4" ht="12.75" customHeight="1" x14ac:dyDescent="0.2">
      <c r="A51" s="9" t="s">
        <v>16</v>
      </c>
      <c r="B51" s="10">
        <v>-9998.2999999999993</v>
      </c>
      <c r="C51" s="10">
        <v>-8872</v>
      </c>
      <c r="D51" s="11">
        <v>-8856.2999999999993</v>
      </c>
    </row>
    <row r="52" spans="1:4" ht="12.75" customHeight="1" x14ac:dyDescent="0.2">
      <c r="A52" s="9" t="s">
        <v>17</v>
      </c>
      <c r="B52" s="10">
        <v>0</v>
      </c>
      <c r="C52" s="10">
        <v>0</v>
      </c>
      <c r="D52" s="11">
        <v>0</v>
      </c>
    </row>
    <row r="53" spans="1:4" ht="12.75" customHeight="1" x14ac:dyDescent="0.2">
      <c r="A53" s="9" t="s">
        <v>18</v>
      </c>
      <c r="B53" s="10">
        <v>0</v>
      </c>
      <c r="C53" s="10">
        <v>0</v>
      </c>
      <c r="D53" s="11">
        <v>0</v>
      </c>
    </row>
    <row r="54" spans="1:4" ht="12.75" customHeight="1" x14ac:dyDescent="0.2">
      <c r="A54" s="9" t="s">
        <v>19</v>
      </c>
      <c r="B54" s="10">
        <v>0</v>
      </c>
      <c r="C54" s="10">
        <v>0</v>
      </c>
      <c r="D54" s="11">
        <v>0</v>
      </c>
    </row>
    <row r="55" spans="1:4" ht="12.75" customHeight="1" x14ac:dyDescent="0.2">
      <c r="A55" s="9" t="s">
        <v>20</v>
      </c>
      <c r="B55" s="10">
        <v>0</v>
      </c>
      <c r="C55" s="10">
        <v>0</v>
      </c>
      <c r="D55" s="11">
        <v>0</v>
      </c>
    </row>
    <row r="56" spans="1:4" ht="12.75" customHeight="1" x14ac:dyDescent="0.2">
      <c r="A56" s="9" t="s">
        <v>21</v>
      </c>
      <c r="B56" s="10">
        <v>-12552.099999999999</v>
      </c>
      <c r="C56" s="10">
        <v>-11827.400000000001</v>
      </c>
      <c r="D56" s="11">
        <v>-13441.599999999999</v>
      </c>
    </row>
    <row r="57" spans="1:4" ht="12.75" customHeight="1" x14ac:dyDescent="0.2">
      <c r="A57" s="8" t="s">
        <v>25</v>
      </c>
      <c r="B57" s="25">
        <f>SUM(B58:B63)</f>
        <v>-4757.5</v>
      </c>
      <c r="C57" s="25">
        <f t="shared" ref="C57:D57" si="11">SUM(C58:C63)</f>
        <v>-4766.7</v>
      </c>
      <c r="D57" s="26">
        <f t="shared" si="11"/>
        <v>-4662.5999999999995</v>
      </c>
    </row>
    <row r="58" spans="1:4" ht="12.6" customHeight="1" x14ac:dyDescent="0.2">
      <c r="A58" s="9" t="s">
        <v>16</v>
      </c>
      <c r="B58" s="10">
        <v>-368.8</v>
      </c>
      <c r="C58" s="10">
        <v>-349.49999999999994</v>
      </c>
      <c r="D58" s="11">
        <v>-333.29999999999995</v>
      </c>
    </row>
    <row r="59" spans="1:4" ht="12.6" customHeight="1" x14ac:dyDescent="0.2">
      <c r="A59" s="9" t="s">
        <v>17</v>
      </c>
      <c r="B59" s="10">
        <v>-348.69999999999993</v>
      </c>
      <c r="C59" s="10">
        <v>-321.5</v>
      </c>
      <c r="D59" s="11">
        <v>-281.5</v>
      </c>
    </row>
    <row r="60" spans="1:4" ht="12.6" customHeight="1" x14ac:dyDescent="0.2">
      <c r="A60" s="9" t="s">
        <v>18</v>
      </c>
      <c r="B60" s="10">
        <v>-146.39999999999998</v>
      </c>
      <c r="C60" s="10">
        <v>-125.69999999999999</v>
      </c>
      <c r="D60" s="11">
        <v>-137.4</v>
      </c>
    </row>
    <row r="61" spans="1:4" ht="12.6" customHeight="1" x14ac:dyDescent="0.2">
      <c r="A61" s="9" t="s">
        <v>19</v>
      </c>
      <c r="B61" s="10">
        <v>0</v>
      </c>
      <c r="C61" s="10">
        <v>0</v>
      </c>
      <c r="D61" s="11">
        <v>0</v>
      </c>
    </row>
    <row r="62" spans="1:4" ht="12.6" customHeight="1" x14ac:dyDescent="0.2">
      <c r="A62" s="9" t="s">
        <v>20</v>
      </c>
      <c r="B62" s="10">
        <v>-9.4</v>
      </c>
      <c r="C62" s="10">
        <v>-12.8</v>
      </c>
      <c r="D62" s="11">
        <v>-21.799999999999997</v>
      </c>
    </row>
    <row r="63" spans="1:4" ht="12.6" customHeight="1" x14ac:dyDescent="0.2">
      <c r="A63" s="9" t="s">
        <v>21</v>
      </c>
      <c r="B63" s="10">
        <v>-3884.2</v>
      </c>
      <c r="C63" s="10">
        <v>-3957.2</v>
      </c>
      <c r="D63" s="11">
        <v>-3888.6</v>
      </c>
    </row>
    <row r="64" spans="1:4" ht="12.75" customHeight="1" x14ac:dyDescent="0.2">
      <c r="A64" s="8" t="s">
        <v>23</v>
      </c>
      <c r="B64" s="25">
        <f>SUM(B65:B71)</f>
        <v>-4894.3999999999996</v>
      </c>
      <c r="C64" s="25">
        <f t="shared" ref="C64:D64" si="12">SUM(C65:C71)</f>
        <v>-5824.7000000000016</v>
      </c>
      <c r="D64" s="26">
        <f t="shared" si="12"/>
        <v>-6816.4000000000015</v>
      </c>
    </row>
    <row r="65" spans="1:4" ht="12.6" customHeight="1" x14ac:dyDescent="0.2">
      <c r="A65" s="9" t="s">
        <v>16</v>
      </c>
      <c r="B65" s="10">
        <v>-266.00000000000006</v>
      </c>
      <c r="C65" s="10">
        <v>-466.90000000000003</v>
      </c>
      <c r="D65" s="11">
        <v>-641.20000000000005</v>
      </c>
    </row>
    <row r="66" spans="1:4" ht="12.6" customHeight="1" x14ac:dyDescent="0.2">
      <c r="A66" s="9" t="s">
        <v>17</v>
      </c>
      <c r="B66" s="10">
        <v>-1317.1000000000001</v>
      </c>
      <c r="C66" s="10">
        <v>-1270.9000000000001</v>
      </c>
      <c r="D66" s="11">
        <v>-1383.9</v>
      </c>
    </row>
    <row r="67" spans="1:4" ht="12.6" customHeight="1" x14ac:dyDescent="0.2">
      <c r="A67" s="9" t="s">
        <v>18</v>
      </c>
      <c r="B67" s="10">
        <v>-686.9</v>
      </c>
      <c r="C67" s="10">
        <v>-732.3</v>
      </c>
      <c r="D67" s="11">
        <v>-736.4</v>
      </c>
    </row>
    <row r="68" spans="1:4" ht="12.6" customHeight="1" x14ac:dyDescent="0.2">
      <c r="A68" s="9" t="s">
        <v>19</v>
      </c>
      <c r="B68" s="10">
        <v>-76</v>
      </c>
      <c r="C68" s="10">
        <v>-99.3</v>
      </c>
      <c r="D68" s="11">
        <v>-103.39999999999999</v>
      </c>
    </row>
    <row r="69" spans="1:4" ht="12.6" customHeight="1" x14ac:dyDescent="0.2">
      <c r="A69" s="7" t="s">
        <v>55</v>
      </c>
      <c r="B69" s="10"/>
      <c r="C69" s="10"/>
      <c r="D69" s="11"/>
    </row>
    <row r="70" spans="1:4" ht="12.6" customHeight="1" x14ac:dyDescent="0.2">
      <c r="A70" s="9" t="s">
        <v>20</v>
      </c>
      <c r="B70" s="10">
        <v>-708.29999999999984</v>
      </c>
      <c r="C70" s="10">
        <v>-754.80000000000007</v>
      </c>
      <c r="D70" s="11">
        <v>-859.40000000000009</v>
      </c>
    </row>
    <row r="71" spans="1:4" ht="12.6" customHeight="1" x14ac:dyDescent="0.2">
      <c r="A71" s="9" t="s">
        <v>21</v>
      </c>
      <c r="B71" s="10">
        <v>-1840.0999999999995</v>
      </c>
      <c r="C71" s="10">
        <v>-2500.5000000000009</v>
      </c>
      <c r="D71" s="11">
        <v>-3092.1000000000008</v>
      </c>
    </row>
    <row r="72" spans="1:4" ht="12.75" customHeight="1" x14ac:dyDescent="0.2">
      <c r="A72" s="12" t="s">
        <v>26</v>
      </c>
      <c r="B72" s="25">
        <f>SUM(B73:B78)</f>
        <v>-9786.399999999996</v>
      </c>
      <c r="C72" s="25">
        <f t="shared" ref="C72:D72" si="13">SUM(C73:C78)</f>
        <v>-9012.4000000000015</v>
      </c>
      <c r="D72" s="26">
        <f t="shared" si="13"/>
        <v>-9823.5999999999967</v>
      </c>
    </row>
    <row r="73" spans="1:4" ht="12.75" customHeight="1" x14ac:dyDescent="0.2">
      <c r="A73" s="9" t="s">
        <v>16</v>
      </c>
      <c r="B73" s="10">
        <f t="shared" ref="B73:D78" si="14">SUM(B23+B51)</f>
        <v>163.50000000000182</v>
      </c>
      <c r="C73" s="10">
        <f t="shared" si="14"/>
        <v>430.60000000000036</v>
      </c>
      <c r="D73" s="11">
        <f t="shared" si="14"/>
        <v>507.39999999999964</v>
      </c>
    </row>
    <row r="74" spans="1:4" ht="12.75" customHeight="1" x14ac:dyDescent="0.2">
      <c r="A74" s="9" t="s">
        <v>17</v>
      </c>
      <c r="B74" s="10">
        <f t="shared" si="14"/>
        <v>0</v>
      </c>
      <c r="C74" s="10">
        <f t="shared" si="14"/>
        <v>0</v>
      </c>
      <c r="D74" s="11">
        <f t="shared" si="14"/>
        <v>0</v>
      </c>
    </row>
    <row r="75" spans="1:4" ht="12.75" customHeight="1" x14ac:dyDescent="0.2">
      <c r="A75" s="9" t="s">
        <v>18</v>
      </c>
      <c r="B75" s="10">
        <f t="shared" si="14"/>
        <v>0</v>
      </c>
      <c r="C75" s="10">
        <f t="shared" si="14"/>
        <v>0</v>
      </c>
      <c r="D75" s="11">
        <f t="shared" si="14"/>
        <v>0</v>
      </c>
    </row>
    <row r="76" spans="1:4" ht="12.75" customHeight="1" x14ac:dyDescent="0.2">
      <c r="A76" s="9" t="s">
        <v>19</v>
      </c>
      <c r="B76" s="10">
        <f t="shared" si="14"/>
        <v>0</v>
      </c>
      <c r="C76" s="10">
        <f t="shared" si="14"/>
        <v>0</v>
      </c>
      <c r="D76" s="11">
        <f t="shared" si="14"/>
        <v>0</v>
      </c>
    </row>
    <row r="77" spans="1:4" ht="12.75" customHeight="1" x14ac:dyDescent="0.2">
      <c r="A77" s="9" t="s">
        <v>20</v>
      </c>
      <c r="B77" s="10">
        <f t="shared" si="14"/>
        <v>0</v>
      </c>
      <c r="C77" s="10">
        <f t="shared" si="14"/>
        <v>0</v>
      </c>
      <c r="D77" s="11">
        <f t="shared" si="14"/>
        <v>0</v>
      </c>
    </row>
    <row r="78" spans="1:4" ht="12.75" customHeight="1" x14ac:dyDescent="0.2">
      <c r="A78" s="9" t="s">
        <v>21</v>
      </c>
      <c r="B78" s="10">
        <f t="shared" si="14"/>
        <v>-9949.8999999999978</v>
      </c>
      <c r="C78" s="10">
        <f t="shared" si="14"/>
        <v>-9443.0000000000018</v>
      </c>
      <c r="D78" s="11">
        <f t="shared" si="14"/>
        <v>-10330.999999999996</v>
      </c>
    </row>
    <row r="79" spans="1:4" ht="12.75" customHeight="1" x14ac:dyDescent="0.2">
      <c r="A79" s="12" t="s">
        <v>27</v>
      </c>
      <c r="B79" s="25">
        <f>SUM(B80:B85)</f>
        <v>7857.5000000000018</v>
      </c>
      <c r="C79" s="25">
        <f t="shared" ref="C79:D79" si="15">SUM(C80:C85)</f>
        <v>8056.8999999999978</v>
      </c>
      <c r="D79" s="26">
        <f t="shared" si="15"/>
        <v>9338.8999999999978</v>
      </c>
    </row>
    <row r="80" spans="1:4" ht="12.75" customHeight="1" x14ac:dyDescent="0.2">
      <c r="A80" s="9" t="s">
        <v>16</v>
      </c>
      <c r="B80" s="10">
        <f t="shared" ref="B80:D85" si="16">SUM(B30+B58)</f>
        <v>-350</v>
      </c>
      <c r="C80" s="10">
        <f t="shared" si="16"/>
        <v>-333.39999999999992</v>
      </c>
      <c r="D80" s="11">
        <f t="shared" si="16"/>
        <v>-315.99999999999994</v>
      </c>
    </row>
    <row r="81" spans="1:4" ht="12.75" customHeight="1" x14ac:dyDescent="0.2">
      <c r="A81" s="9" t="s">
        <v>17</v>
      </c>
      <c r="B81" s="10">
        <f t="shared" si="16"/>
        <v>24.800000000000068</v>
      </c>
      <c r="C81" s="10">
        <f t="shared" si="16"/>
        <v>11.800000000000011</v>
      </c>
      <c r="D81" s="11">
        <f t="shared" si="16"/>
        <v>-0.29999999999995453</v>
      </c>
    </row>
    <row r="82" spans="1:4" ht="12.75" customHeight="1" x14ac:dyDescent="0.2">
      <c r="A82" s="9" t="s">
        <v>18</v>
      </c>
      <c r="B82" s="10">
        <f t="shared" si="16"/>
        <v>29.400000000000034</v>
      </c>
      <c r="C82" s="10">
        <f t="shared" si="16"/>
        <v>49.300000000000011</v>
      </c>
      <c r="D82" s="11">
        <f t="shared" si="16"/>
        <v>30.599999999999994</v>
      </c>
    </row>
    <row r="83" spans="1:4" ht="12.75" customHeight="1" x14ac:dyDescent="0.2">
      <c r="A83" s="9" t="s">
        <v>19</v>
      </c>
      <c r="B83" s="10">
        <f t="shared" si="16"/>
        <v>2444.4</v>
      </c>
      <c r="C83" s="10">
        <f t="shared" si="16"/>
        <v>2389.3000000000002</v>
      </c>
      <c r="D83" s="11">
        <f t="shared" si="16"/>
        <v>2796.3999999999996</v>
      </c>
    </row>
    <row r="84" spans="1:4" ht="12.75" customHeight="1" x14ac:dyDescent="0.2">
      <c r="A84" s="9" t="s">
        <v>20</v>
      </c>
      <c r="B84" s="10">
        <f t="shared" si="16"/>
        <v>-9.4</v>
      </c>
      <c r="C84" s="10">
        <f t="shared" si="16"/>
        <v>-12.8</v>
      </c>
      <c r="D84" s="11">
        <f t="shared" si="16"/>
        <v>-21.799999999999997</v>
      </c>
    </row>
    <row r="85" spans="1:4" ht="12.75" customHeight="1" x14ac:dyDescent="0.2">
      <c r="A85" s="9" t="s">
        <v>21</v>
      </c>
      <c r="B85" s="10">
        <f t="shared" si="16"/>
        <v>5718.300000000002</v>
      </c>
      <c r="C85" s="10">
        <f t="shared" si="16"/>
        <v>5952.699999999998</v>
      </c>
      <c r="D85" s="11">
        <f t="shared" si="16"/>
        <v>6849.9999999999982</v>
      </c>
    </row>
    <row r="86" spans="1:4" ht="12.75" customHeight="1" x14ac:dyDescent="0.2">
      <c r="A86" s="12" t="s">
        <v>28</v>
      </c>
      <c r="B86" s="25">
        <f>SUM(B87:B92)</f>
        <v>-2813.3999999999996</v>
      </c>
      <c r="C86" s="25">
        <f t="shared" ref="C86:D86" si="17">SUM(C87:C92)</f>
        <v>-3559.3000000000011</v>
      </c>
      <c r="D86" s="26">
        <f t="shared" si="17"/>
        <v>-4331.1000000000004</v>
      </c>
    </row>
    <row r="87" spans="1:4" ht="12.75" customHeight="1" x14ac:dyDescent="0.2">
      <c r="A87" s="9" t="s">
        <v>16</v>
      </c>
      <c r="B87" s="10">
        <f t="shared" ref="B87:D90" si="18">SUM(B37+B65)</f>
        <v>-260.60000000000008</v>
      </c>
      <c r="C87" s="10">
        <f t="shared" si="18"/>
        <v>-465.1</v>
      </c>
      <c r="D87" s="11">
        <f t="shared" si="18"/>
        <v>-639.80000000000007</v>
      </c>
    </row>
    <row r="88" spans="1:4" ht="12.75" customHeight="1" x14ac:dyDescent="0.2">
      <c r="A88" s="9" t="s">
        <v>17</v>
      </c>
      <c r="B88" s="10">
        <f t="shared" si="18"/>
        <v>-233.70000000000005</v>
      </c>
      <c r="C88" s="10">
        <f t="shared" si="18"/>
        <v>-53.5</v>
      </c>
      <c r="D88" s="11">
        <f t="shared" si="18"/>
        <v>-78.5</v>
      </c>
    </row>
    <row r="89" spans="1:4" ht="12.75" customHeight="1" x14ac:dyDescent="0.2">
      <c r="A89" s="9" t="s">
        <v>18</v>
      </c>
      <c r="B89" s="10">
        <f t="shared" si="18"/>
        <v>54.100000000000023</v>
      </c>
      <c r="C89" s="10">
        <f t="shared" si="18"/>
        <v>35.300000000000068</v>
      </c>
      <c r="D89" s="11">
        <f t="shared" si="18"/>
        <v>24</v>
      </c>
    </row>
    <row r="90" spans="1:4" ht="12.75" customHeight="1" x14ac:dyDescent="0.2">
      <c r="A90" s="9" t="s">
        <v>19</v>
      </c>
      <c r="B90" s="10">
        <f t="shared" si="18"/>
        <v>-66.2</v>
      </c>
      <c r="C90" s="10">
        <f t="shared" si="18"/>
        <v>-80.3</v>
      </c>
      <c r="D90" s="11">
        <f t="shared" si="18"/>
        <v>-65.599999999999994</v>
      </c>
    </row>
    <row r="91" spans="1:4" ht="12.75" customHeight="1" x14ac:dyDescent="0.2">
      <c r="A91" s="9" t="s">
        <v>20</v>
      </c>
      <c r="B91" s="10">
        <f t="shared" ref="B91:D92" si="19">SUM(B41+B70)</f>
        <v>-708.29999999999984</v>
      </c>
      <c r="C91" s="10">
        <f t="shared" si="19"/>
        <v>-754.80000000000007</v>
      </c>
      <c r="D91" s="11">
        <f t="shared" si="19"/>
        <v>-859.40000000000009</v>
      </c>
    </row>
    <row r="92" spans="1:4" ht="12.75" customHeight="1" x14ac:dyDescent="0.2">
      <c r="A92" s="9" t="s">
        <v>21</v>
      </c>
      <c r="B92" s="10">
        <f t="shared" si="19"/>
        <v>-1598.6999999999996</v>
      </c>
      <c r="C92" s="10">
        <f t="shared" si="19"/>
        <v>-2240.900000000001</v>
      </c>
      <c r="D92" s="11">
        <f t="shared" si="19"/>
        <v>-2711.8000000000006</v>
      </c>
    </row>
    <row r="93" spans="1:4" ht="12.75" customHeight="1" x14ac:dyDescent="0.2">
      <c r="A93" s="8" t="s">
        <v>29</v>
      </c>
      <c r="B93" s="25">
        <f>SUM(B94:B99)</f>
        <v>-106.00000000000011</v>
      </c>
      <c r="C93" s="25">
        <f t="shared" ref="C93:D93" si="20">SUM(C94:C99)</f>
        <v>-119.19999999999999</v>
      </c>
      <c r="D93" s="26">
        <f t="shared" si="20"/>
        <v>-124.79999999999993</v>
      </c>
    </row>
    <row r="94" spans="1:4" ht="12.6" customHeight="1" x14ac:dyDescent="0.2">
      <c r="A94" s="9" t="s">
        <v>16</v>
      </c>
      <c r="B94" s="10">
        <v>0</v>
      </c>
      <c r="C94" s="10">
        <v>0</v>
      </c>
      <c r="D94" s="11">
        <v>0</v>
      </c>
    </row>
    <row r="95" spans="1:4" ht="12.6" customHeight="1" x14ac:dyDescent="0.2">
      <c r="A95" s="9" t="s">
        <v>17</v>
      </c>
      <c r="B95" s="10">
        <v>0</v>
      </c>
      <c r="C95" s="10">
        <v>0</v>
      </c>
      <c r="D95" s="11">
        <v>0</v>
      </c>
    </row>
    <row r="96" spans="1:4" ht="12.6" customHeight="1" x14ac:dyDescent="0.2">
      <c r="A96" s="9" t="s">
        <v>18</v>
      </c>
      <c r="B96" s="10">
        <v>0</v>
      </c>
      <c r="C96" s="10">
        <v>0</v>
      </c>
      <c r="D96" s="11">
        <v>0</v>
      </c>
    </row>
    <row r="97" spans="1:4" ht="12.6" customHeight="1" x14ac:dyDescent="0.2">
      <c r="A97" s="9" t="s">
        <v>19</v>
      </c>
      <c r="B97" s="10">
        <v>-19.5</v>
      </c>
      <c r="C97" s="10">
        <v>-17.399999999999999</v>
      </c>
      <c r="D97" s="11">
        <v>-23.700000000000003</v>
      </c>
    </row>
    <row r="98" spans="1:4" ht="12.6" customHeight="1" x14ac:dyDescent="0.2">
      <c r="A98" s="9" t="s">
        <v>30</v>
      </c>
      <c r="B98" s="10">
        <v>0</v>
      </c>
      <c r="C98" s="10">
        <v>0</v>
      </c>
      <c r="D98" s="11">
        <v>0</v>
      </c>
    </row>
    <row r="99" spans="1:4" ht="12.6" customHeight="1" x14ac:dyDescent="0.2">
      <c r="A99" s="9" t="s">
        <v>21</v>
      </c>
      <c r="B99" s="10">
        <v>-86.500000000000114</v>
      </c>
      <c r="C99" s="10">
        <v>-101.79999999999998</v>
      </c>
      <c r="D99" s="11">
        <v>-101.09999999999992</v>
      </c>
    </row>
    <row r="100" spans="1:4" ht="12.75" customHeight="1" x14ac:dyDescent="0.2">
      <c r="A100" s="24" t="s">
        <v>53</v>
      </c>
      <c r="B100" s="25">
        <f>SUM(B101:B106)</f>
        <v>6506.6</v>
      </c>
      <c r="C100" s="25">
        <f t="shared" ref="C100:D100" si="21">SUM(C101:C106)</f>
        <v>6826.7999999999993</v>
      </c>
      <c r="D100" s="26">
        <f t="shared" si="21"/>
        <v>6302.4000000000015</v>
      </c>
    </row>
    <row r="101" spans="1:4" ht="12.75" customHeight="1" x14ac:dyDescent="0.2">
      <c r="A101" s="7" t="s">
        <v>8</v>
      </c>
      <c r="B101" s="10">
        <f t="shared" ref="B101:D106" si="22">SUM(B108+B115)</f>
        <v>47.700000000000074</v>
      </c>
      <c r="C101" s="10">
        <f t="shared" si="22"/>
        <v>424.79999999999995</v>
      </c>
      <c r="D101" s="11">
        <f t="shared" si="22"/>
        <v>-150.69999999999993</v>
      </c>
    </row>
    <row r="102" spans="1:4" ht="12.75" customHeight="1" x14ac:dyDescent="0.2">
      <c r="A102" s="7" t="s">
        <v>9</v>
      </c>
      <c r="B102" s="10">
        <f t="shared" si="22"/>
        <v>1947.1</v>
      </c>
      <c r="C102" s="10">
        <f t="shared" si="22"/>
        <v>2177.5000000000005</v>
      </c>
      <c r="D102" s="11">
        <f t="shared" si="22"/>
        <v>1267.6000000000001</v>
      </c>
    </row>
    <row r="103" spans="1:4" ht="12.75" customHeight="1" x14ac:dyDescent="0.2">
      <c r="A103" s="7" t="s">
        <v>10</v>
      </c>
      <c r="B103" s="10">
        <f t="shared" si="22"/>
        <v>-100.50000000000023</v>
      </c>
      <c r="C103" s="10">
        <f t="shared" si="22"/>
        <v>-59.999999999999972</v>
      </c>
      <c r="D103" s="11">
        <f t="shared" si="22"/>
        <v>78.899999999999778</v>
      </c>
    </row>
    <row r="104" spans="1:4" ht="12.75" customHeight="1" x14ac:dyDescent="0.2">
      <c r="A104" s="7" t="s">
        <v>11</v>
      </c>
      <c r="B104" s="10">
        <f t="shared" si="22"/>
        <v>-91.500000000000028</v>
      </c>
      <c r="C104" s="10">
        <f t="shared" si="22"/>
        <v>53.799999999999841</v>
      </c>
      <c r="D104" s="11">
        <f t="shared" si="22"/>
        <v>-107.09999999999997</v>
      </c>
    </row>
    <row r="105" spans="1:4" ht="12.75" customHeight="1" x14ac:dyDescent="0.2">
      <c r="A105" s="7" t="s">
        <v>12</v>
      </c>
      <c r="B105" s="10">
        <f t="shared" si="22"/>
        <v>1301.0999999999999</v>
      </c>
      <c r="C105" s="10">
        <f t="shared" si="22"/>
        <v>1238.4000000000001</v>
      </c>
      <c r="D105" s="11">
        <f t="shared" si="22"/>
        <v>1435.5</v>
      </c>
    </row>
    <row r="106" spans="1:4" ht="12.75" customHeight="1" x14ac:dyDescent="0.2">
      <c r="A106" s="7" t="s">
        <v>13</v>
      </c>
      <c r="B106" s="10">
        <f t="shared" si="22"/>
        <v>3402.7000000000007</v>
      </c>
      <c r="C106" s="10">
        <f t="shared" si="22"/>
        <v>2992.2999999999993</v>
      </c>
      <c r="D106" s="11">
        <f t="shared" si="22"/>
        <v>3778.2000000000016</v>
      </c>
    </row>
    <row r="107" spans="1:4" ht="12.75" customHeight="1" x14ac:dyDescent="0.2">
      <c r="A107" s="8" t="s">
        <v>31</v>
      </c>
      <c r="B107" s="25">
        <f>SUM(B108:B113)</f>
        <v>26.9</v>
      </c>
      <c r="C107" s="25">
        <f t="shared" ref="C107:D107" si="23">SUM(C108:C113)</f>
        <v>24</v>
      </c>
      <c r="D107" s="26">
        <f t="shared" si="23"/>
        <v>25.2</v>
      </c>
    </row>
    <row r="108" spans="1:4" ht="12.75" customHeight="1" x14ac:dyDescent="0.2">
      <c r="A108" s="9" t="s">
        <v>16</v>
      </c>
      <c r="B108" s="10">
        <v>0</v>
      </c>
      <c r="C108" s="10">
        <v>0</v>
      </c>
      <c r="D108" s="11">
        <v>0</v>
      </c>
    </row>
    <row r="109" spans="1:4" ht="12.75" customHeight="1" x14ac:dyDescent="0.2">
      <c r="A109" s="9" t="s">
        <v>17</v>
      </c>
      <c r="B109" s="10">
        <v>0</v>
      </c>
      <c r="C109" s="10">
        <v>0</v>
      </c>
      <c r="D109" s="11">
        <v>0</v>
      </c>
    </row>
    <row r="110" spans="1:4" ht="12.75" customHeight="1" x14ac:dyDescent="0.2">
      <c r="A110" s="9" t="s">
        <v>18</v>
      </c>
      <c r="B110" s="10">
        <v>0</v>
      </c>
      <c r="C110" s="10">
        <v>0</v>
      </c>
      <c r="D110" s="11">
        <v>0</v>
      </c>
    </row>
    <row r="111" spans="1:4" ht="12.75" customHeight="1" x14ac:dyDescent="0.2">
      <c r="A111" s="9" t="s">
        <v>19</v>
      </c>
      <c r="B111" s="10">
        <v>0</v>
      </c>
      <c r="C111" s="10">
        <v>0</v>
      </c>
      <c r="D111" s="11">
        <v>0</v>
      </c>
    </row>
    <row r="112" spans="1:4" ht="12.75" customHeight="1" x14ac:dyDescent="0.2">
      <c r="A112" s="9" t="s">
        <v>20</v>
      </c>
      <c r="B112" s="10">
        <v>0</v>
      </c>
      <c r="C112" s="10">
        <v>0</v>
      </c>
      <c r="D112" s="11">
        <v>0</v>
      </c>
    </row>
    <row r="113" spans="1:4" ht="12.75" customHeight="1" x14ac:dyDescent="0.2">
      <c r="A113" s="9" t="s">
        <v>21</v>
      </c>
      <c r="B113" s="10">
        <v>26.9</v>
      </c>
      <c r="C113" s="10">
        <v>24</v>
      </c>
      <c r="D113" s="11">
        <v>25.2</v>
      </c>
    </row>
    <row r="114" spans="1:4" ht="12.75" customHeight="1" x14ac:dyDescent="0.2">
      <c r="A114" s="8" t="s">
        <v>32</v>
      </c>
      <c r="B114" s="25">
        <f>SUM(B115:B120)</f>
        <v>6479.7000000000007</v>
      </c>
      <c r="C114" s="25">
        <f t="shared" ref="C114:D114" si="24">SUM(C115:C120)</f>
        <v>6802.7999999999993</v>
      </c>
      <c r="D114" s="26">
        <f t="shared" si="24"/>
        <v>6277.2000000000016</v>
      </c>
    </row>
    <row r="115" spans="1:4" ht="12.75" customHeight="1" x14ac:dyDescent="0.2">
      <c r="A115" s="9" t="s">
        <v>16</v>
      </c>
      <c r="B115" s="10">
        <f t="shared" ref="B115:D119" si="25">SUM(B122+B144+B151)</f>
        <v>47.700000000000074</v>
      </c>
      <c r="C115" s="10">
        <f t="shared" si="25"/>
        <v>424.79999999999995</v>
      </c>
      <c r="D115" s="11">
        <f t="shared" si="25"/>
        <v>-150.69999999999993</v>
      </c>
    </row>
    <row r="116" spans="1:4" ht="12.75" customHeight="1" x14ac:dyDescent="0.2">
      <c r="A116" s="9" t="s">
        <v>17</v>
      </c>
      <c r="B116" s="10">
        <f t="shared" si="25"/>
        <v>1947.1</v>
      </c>
      <c r="C116" s="10">
        <f t="shared" si="25"/>
        <v>2177.5000000000005</v>
      </c>
      <c r="D116" s="11">
        <f t="shared" si="25"/>
        <v>1267.6000000000001</v>
      </c>
    </row>
    <row r="117" spans="1:4" ht="12.75" customHeight="1" x14ac:dyDescent="0.2">
      <c r="A117" s="9" t="s">
        <v>18</v>
      </c>
      <c r="B117" s="10">
        <f t="shared" si="25"/>
        <v>-100.50000000000023</v>
      </c>
      <c r="C117" s="10">
        <f t="shared" si="25"/>
        <v>-59.999999999999972</v>
      </c>
      <c r="D117" s="11">
        <f t="shared" si="25"/>
        <v>78.899999999999778</v>
      </c>
    </row>
    <row r="118" spans="1:4" ht="12.75" customHeight="1" x14ac:dyDescent="0.2">
      <c r="A118" s="9" t="s">
        <v>19</v>
      </c>
      <c r="B118" s="10">
        <f t="shared" si="25"/>
        <v>-91.500000000000028</v>
      </c>
      <c r="C118" s="10">
        <f t="shared" si="25"/>
        <v>53.799999999999841</v>
      </c>
      <c r="D118" s="11">
        <f t="shared" si="25"/>
        <v>-107.09999999999997</v>
      </c>
    </row>
    <row r="119" spans="1:4" ht="12.75" customHeight="1" x14ac:dyDescent="0.2">
      <c r="A119" s="9" t="s">
        <v>20</v>
      </c>
      <c r="B119" s="10">
        <f t="shared" si="25"/>
        <v>1301.0999999999999</v>
      </c>
      <c r="C119" s="10">
        <f t="shared" si="25"/>
        <v>1238.4000000000001</v>
      </c>
      <c r="D119" s="11">
        <f t="shared" si="25"/>
        <v>1435.5</v>
      </c>
    </row>
    <row r="120" spans="1:4" ht="12.75" customHeight="1" x14ac:dyDescent="0.2">
      <c r="A120" s="9" t="s">
        <v>21</v>
      </c>
      <c r="B120" s="10">
        <f>SUM(B127+B149+B156+B157)</f>
        <v>3375.8000000000006</v>
      </c>
      <c r="C120" s="10">
        <f t="shared" ref="C120:D120" si="26">SUM(C127+C149+C156+C157)</f>
        <v>2968.2999999999993</v>
      </c>
      <c r="D120" s="11">
        <f t="shared" si="26"/>
        <v>3753.0000000000018</v>
      </c>
    </row>
    <row r="121" spans="1:4" ht="12.75" customHeight="1" x14ac:dyDescent="0.2">
      <c r="A121" s="13" t="s">
        <v>33</v>
      </c>
      <c r="B121" s="17">
        <f>SUM(B122:B127)</f>
        <v>3972.1</v>
      </c>
      <c r="C121" s="17">
        <f t="shared" ref="C121:D121" si="27">SUM(C122:C127)</f>
        <v>4652.2</v>
      </c>
      <c r="D121" s="18">
        <f t="shared" si="27"/>
        <v>4631.1000000000013</v>
      </c>
    </row>
    <row r="122" spans="1:4" ht="12.75" customHeight="1" x14ac:dyDescent="0.2">
      <c r="A122" s="14" t="s">
        <v>34</v>
      </c>
      <c r="B122" s="10">
        <f>SUM(B129+B137)</f>
        <v>185.60000000000002</v>
      </c>
      <c r="C122" s="10">
        <f>SUM(C129+C137)</f>
        <v>385.4</v>
      </c>
      <c r="D122" s="11">
        <f>SUM(D129+D137)</f>
        <v>332.3</v>
      </c>
    </row>
    <row r="123" spans="1:4" ht="12.75" customHeight="1" x14ac:dyDescent="0.2">
      <c r="A123" s="14" t="s">
        <v>35</v>
      </c>
      <c r="B123" s="10">
        <f>SUM(B131+B138)</f>
        <v>258.2</v>
      </c>
      <c r="C123" s="10">
        <f>SUM(C131+C138)</f>
        <v>203.20000000000002</v>
      </c>
      <c r="D123" s="11">
        <f>SUM(D131+D138)</f>
        <v>187.09999999999997</v>
      </c>
    </row>
    <row r="124" spans="1:4" ht="12.75" customHeight="1" x14ac:dyDescent="0.2">
      <c r="A124" s="14" t="s">
        <v>36</v>
      </c>
      <c r="B124" s="10">
        <f t="shared" ref="B124:D127" si="28">SUM(B132+B139)</f>
        <v>-35</v>
      </c>
      <c r="C124" s="10">
        <f t="shared" si="28"/>
        <v>442.4</v>
      </c>
      <c r="D124" s="11">
        <f t="shared" si="28"/>
        <v>231.29999999999995</v>
      </c>
    </row>
    <row r="125" spans="1:4" ht="12.75" customHeight="1" x14ac:dyDescent="0.2">
      <c r="A125" s="14" t="s">
        <v>37</v>
      </c>
      <c r="B125" s="10">
        <f t="shared" si="28"/>
        <v>0</v>
      </c>
      <c r="C125" s="10">
        <f t="shared" si="28"/>
        <v>0</v>
      </c>
      <c r="D125" s="11">
        <f t="shared" si="28"/>
        <v>0</v>
      </c>
    </row>
    <row r="126" spans="1:4" ht="12.75" customHeight="1" x14ac:dyDescent="0.2">
      <c r="A126" s="14" t="s">
        <v>38</v>
      </c>
      <c r="B126" s="10">
        <f t="shared" si="28"/>
        <v>0</v>
      </c>
      <c r="C126" s="10">
        <f t="shared" si="28"/>
        <v>0</v>
      </c>
      <c r="D126" s="11">
        <f t="shared" si="28"/>
        <v>0</v>
      </c>
    </row>
    <row r="127" spans="1:4" ht="12.75" customHeight="1" x14ac:dyDescent="0.2">
      <c r="A127" s="14" t="s">
        <v>39</v>
      </c>
      <c r="B127" s="10">
        <f t="shared" si="28"/>
        <v>3563.2999999999997</v>
      </c>
      <c r="C127" s="10">
        <f t="shared" si="28"/>
        <v>3621.2</v>
      </c>
      <c r="D127" s="11">
        <f t="shared" si="28"/>
        <v>3880.400000000001</v>
      </c>
    </row>
    <row r="128" spans="1:4" ht="12.75" customHeight="1" x14ac:dyDescent="0.2">
      <c r="A128" s="15" t="s">
        <v>40</v>
      </c>
      <c r="B128" s="17">
        <f>SUM(B129:B135)</f>
        <v>-583.69999999999993</v>
      </c>
      <c r="C128" s="17">
        <f t="shared" ref="C128:D128" si="29">SUM(C129:C135)</f>
        <v>-214</v>
      </c>
      <c r="D128" s="18">
        <f t="shared" si="29"/>
        <v>62.29999999999994</v>
      </c>
    </row>
    <row r="129" spans="1:4" ht="12.75" customHeight="1" x14ac:dyDescent="0.2">
      <c r="A129" s="16" t="s">
        <v>41</v>
      </c>
      <c r="B129" s="10">
        <v>-83.5</v>
      </c>
      <c r="C129" s="10">
        <v>-1.6</v>
      </c>
      <c r="D129" s="11">
        <v>-69.8</v>
      </c>
    </row>
    <row r="130" spans="1:4" ht="12.75" customHeight="1" x14ac:dyDescent="0.2">
      <c r="A130" s="27" t="s">
        <v>56</v>
      </c>
      <c r="B130" s="10"/>
      <c r="C130" s="10"/>
      <c r="D130" s="11"/>
    </row>
    <row r="131" spans="1:4" ht="12.75" customHeight="1" x14ac:dyDescent="0.2">
      <c r="A131" s="16" t="s">
        <v>42</v>
      </c>
      <c r="B131" s="10">
        <v>-348.3</v>
      </c>
      <c r="C131" s="10">
        <v>-185.1</v>
      </c>
      <c r="D131" s="11">
        <v>-256.3</v>
      </c>
    </row>
    <row r="132" spans="1:4" ht="12.75" customHeight="1" x14ac:dyDescent="0.2">
      <c r="A132" s="16" t="s">
        <v>43</v>
      </c>
      <c r="B132" s="10">
        <v>-135.1</v>
      </c>
      <c r="C132" s="10">
        <v>-29.3</v>
      </c>
      <c r="D132" s="11">
        <v>388.59999999999997</v>
      </c>
    </row>
    <row r="133" spans="1:4" ht="12.75" customHeight="1" x14ac:dyDescent="0.2">
      <c r="A133" s="16" t="s">
        <v>44</v>
      </c>
      <c r="B133" s="10">
        <v>0</v>
      </c>
      <c r="C133" s="10">
        <v>0</v>
      </c>
      <c r="D133" s="11">
        <v>0</v>
      </c>
    </row>
    <row r="134" spans="1:4" ht="12.75" customHeight="1" x14ac:dyDescent="0.2">
      <c r="A134" s="16" t="s">
        <v>45</v>
      </c>
      <c r="B134" s="10">
        <v>0</v>
      </c>
      <c r="C134" s="10">
        <v>0</v>
      </c>
      <c r="D134" s="11">
        <v>0</v>
      </c>
    </row>
    <row r="135" spans="1:4" ht="12.75" customHeight="1" x14ac:dyDescent="0.2">
      <c r="A135" s="16" t="s">
        <v>46</v>
      </c>
      <c r="B135" s="10">
        <v>-16.8</v>
      </c>
      <c r="C135" s="10">
        <v>1.9999999999999991</v>
      </c>
      <c r="D135" s="11">
        <v>-0.2</v>
      </c>
    </row>
    <row r="136" spans="1:4" ht="12.75" customHeight="1" x14ac:dyDescent="0.2">
      <c r="A136" s="15" t="s">
        <v>47</v>
      </c>
      <c r="B136" s="17">
        <f>SUM(B137:B142)</f>
        <v>4555.8</v>
      </c>
      <c r="C136" s="17">
        <f t="shared" ref="C136:D136" si="30">SUM(C137:C142)</f>
        <v>4866.2</v>
      </c>
      <c r="D136" s="18">
        <f t="shared" si="30"/>
        <v>4568.8000000000011</v>
      </c>
    </row>
    <row r="137" spans="1:4" ht="12.75" customHeight="1" x14ac:dyDescent="0.2">
      <c r="A137" s="16" t="s">
        <v>41</v>
      </c>
      <c r="B137" s="10">
        <v>269.10000000000002</v>
      </c>
      <c r="C137" s="10">
        <v>387</v>
      </c>
      <c r="D137" s="11">
        <v>402.1</v>
      </c>
    </row>
    <row r="138" spans="1:4" ht="12.75" customHeight="1" x14ac:dyDescent="0.2">
      <c r="A138" s="16" t="s">
        <v>42</v>
      </c>
      <c r="B138" s="10">
        <v>606.5</v>
      </c>
      <c r="C138" s="10">
        <v>388.3</v>
      </c>
      <c r="D138" s="11">
        <v>443.4</v>
      </c>
    </row>
    <row r="139" spans="1:4" ht="12.75" customHeight="1" x14ac:dyDescent="0.2">
      <c r="A139" s="16" t="s">
        <v>43</v>
      </c>
      <c r="B139" s="10">
        <v>100.1</v>
      </c>
      <c r="C139" s="10">
        <v>471.7</v>
      </c>
      <c r="D139" s="11">
        <v>-157.30000000000001</v>
      </c>
    </row>
    <row r="140" spans="1:4" ht="12.75" customHeight="1" x14ac:dyDescent="0.2">
      <c r="A140" s="16" t="s">
        <v>44</v>
      </c>
      <c r="B140" s="10">
        <v>0</v>
      </c>
      <c r="C140" s="10">
        <v>0</v>
      </c>
      <c r="D140" s="11">
        <v>0</v>
      </c>
    </row>
    <row r="141" spans="1:4" ht="12.75" customHeight="1" x14ac:dyDescent="0.2">
      <c r="A141" s="16" t="s">
        <v>45</v>
      </c>
      <c r="B141" s="10">
        <v>0</v>
      </c>
      <c r="C141" s="10">
        <v>0</v>
      </c>
      <c r="D141" s="11">
        <v>0</v>
      </c>
    </row>
    <row r="142" spans="1:4" ht="12.75" customHeight="1" x14ac:dyDescent="0.2">
      <c r="A142" s="16" t="s">
        <v>46</v>
      </c>
      <c r="B142" s="10">
        <v>3580.1</v>
      </c>
      <c r="C142" s="10">
        <v>3619.2</v>
      </c>
      <c r="D142" s="11">
        <v>3880.6000000000008</v>
      </c>
    </row>
    <row r="143" spans="1:4" ht="12.75" customHeight="1" x14ac:dyDescent="0.2">
      <c r="A143" s="13" t="s">
        <v>48</v>
      </c>
      <c r="B143" s="17">
        <f>SUM(B144:B149)</f>
        <v>400.70000000000005</v>
      </c>
      <c r="C143" s="17">
        <f t="shared" ref="C143:D143" si="31">SUM(C144:C149)</f>
        <v>137.89999999999986</v>
      </c>
      <c r="D143" s="18">
        <f t="shared" si="31"/>
        <v>774.50000000000034</v>
      </c>
    </row>
    <row r="144" spans="1:4" ht="12.75" customHeight="1" x14ac:dyDescent="0.2">
      <c r="A144" s="14" t="s">
        <v>34</v>
      </c>
      <c r="B144" s="10">
        <v>-2.4000000000000004</v>
      </c>
      <c r="C144" s="10">
        <v>0.30000000000000004</v>
      </c>
      <c r="D144" s="11">
        <v>-0.1</v>
      </c>
    </row>
    <row r="145" spans="1:4" ht="12.75" customHeight="1" x14ac:dyDescent="0.2">
      <c r="A145" s="14" t="s">
        <v>35</v>
      </c>
      <c r="B145" s="10">
        <v>106.39999999999975</v>
      </c>
      <c r="C145" s="10">
        <v>-103.89999999999998</v>
      </c>
      <c r="D145" s="11">
        <v>-180.79999999999995</v>
      </c>
    </row>
    <row r="146" spans="1:4" ht="12.75" customHeight="1" x14ac:dyDescent="0.2">
      <c r="A146" s="14" t="s">
        <v>36</v>
      </c>
      <c r="B146" s="10">
        <v>198.79999999999995</v>
      </c>
      <c r="C146" s="10">
        <v>-223.89999999999995</v>
      </c>
      <c r="D146" s="11">
        <v>-129.1</v>
      </c>
    </row>
    <row r="147" spans="1:4" ht="12.75" customHeight="1" x14ac:dyDescent="0.2">
      <c r="A147" s="14" t="s">
        <v>37</v>
      </c>
      <c r="B147" s="10">
        <v>41.79999999999999</v>
      </c>
      <c r="C147" s="10">
        <v>-580.30000000000007</v>
      </c>
      <c r="D147" s="11">
        <v>327.39999999999998</v>
      </c>
    </row>
    <row r="148" spans="1:4" ht="12.75" customHeight="1" x14ac:dyDescent="0.2">
      <c r="A148" s="14" t="s">
        <v>38</v>
      </c>
      <c r="B148" s="10">
        <v>871.2</v>
      </c>
      <c r="C148" s="10">
        <v>1000</v>
      </c>
      <c r="D148" s="11">
        <v>1046.5999999999999</v>
      </c>
    </row>
    <row r="149" spans="1:4" ht="12.75" customHeight="1" x14ac:dyDescent="0.2">
      <c r="A149" s="14" t="s">
        <v>39</v>
      </c>
      <c r="B149" s="10">
        <v>-815.09999999999968</v>
      </c>
      <c r="C149" s="10">
        <v>45.699999999999818</v>
      </c>
      <c r="D149" s="11">
        <v>-289.49999999999966</v>
      </c>
    </row>
    <row r="150" spans="1:4" ht="12.75" customHeight="1" x14ac:dyDescent="0.2">
      <c r="A150" s="13" t="s">
        <v>49</v>
      </c>
      <c r="B150" s="17">
        <f>SUM(B151:B156)</f>
        <v>2029.5000000000009</v>
      </c>
      <c r="C150" s="17">
        <f t="shared" ref="C150:D150" si="32">SUM(C151:C156)</f>
        <v>2621.6</v>
      </c>
      <c r="D150" s="18">
        <f t="shared" si="32"/>
        <v>-99.599999999999454</v>
      </c>
    </row>
    <row r="151" spans="1:4" ht="12.75" customHeight="1" x14ac:dyDescent="0.2">
      <c r="A151" s="14" t="s">
        <v>34</v>
      </c>
      <c r="B151" s="10">
        <v>-135.49999999999994</v>
      </c>
      <c r="C151" s="10">
        <v>39.099999999999994</v>
      </c>
      <c r="D151" s="11">
        <v>-482.89999999999992</v>
      </c>
    </row>
    <row r="152" spans="1:4" ht="12.75" customHeight="1" x14ac:dyDescent="0.2">
      <c r="A152" s="14" t="s">
        <v>35</v>
      </c>
      <c r="B152" s="10">
        <v>1582.5000000000002</v>
      </c>
      <c r="C152" s="10">
        <v>2078.2000000000003</v>
      </c>
      <c r="D152" s="11">
        <v>1261.3000000000002</v>
      </c>
    </row>
    <row r="153" spans="1:4" ht="12.75" customHeight="1" x14ac:dyDescent="0.2">
      <c r="A153" s="14" t="s">
        <v>36</v>
      </c>
      <c r="B153" s="10">
        <v>-264.30000000000018</v>
      </c>
      <c r="C153" s="10">
        <v>-278.5</v>
      </c>
      <c r="D153" s="11">
        <v>-23.300000000000182</v>
      </c>
    </row>
    <row r="154" spans="1:4" ht="12.75" customHeight="1" x14ac:dyDescent="0.2">
      <c r="A154" s="14" t="s">
        <v>37</v>
      </c>
      <c r="B154" s="10">
        <v>-133.30000000000001</v>
      </c>
      <c r="C154" s="10">
        <v>634.09999999999991</v>
      </c>
      <c r="D154" s="11">
        <v>-434.49999999999994</v>
      </c>
    </row>
    <row r="155" spans="1:4" ht="12.75" customHeight="1" x14ac:dyDescent="0.2">
      <c r="A155" s="14" t="s">
        <v>38</v>
      </c>
      <c r="B155" s="10">
        <v>429.9</v>
      </c>
      <c r="C155" s="10">
        <v>238.39999999999998</v>
      </c>
      <c r="D155" s="11">
        <v>388.9</v>
      </c>
    </row>
    <row r="156" spans="1:4" ht="12.75" customHeight="1" x14ac:dyDescent="0.2">
      <c r="A156" s="14" t="s">
        <v>39</v>
      </c>
      <c r="B156" s="10">
        <v>550.20000000000084</v>
      </c>
      <c r="C156" s="10">
        <v>-89.700000000000159</v>
      </c>
      <c r="D156" s="11">
        <v>-809.09999999999968</v>
      </c>
    </row>
    <row r="157" spans="1:4" ht="12.75" customHeight="1" x14ac:dyDescent="0.2">
      <c r="A157" s="13" t="s">
        <v>50</v>
      </c>
      <c r="B157" s="17">
        <v>77.399999999999977</v>
      </c>
      <c r="C157" s="17">
        <v>-608.9</v>
      </c>
      <c r="D157" s="18">
        <v>971.19999999999993</v>
      </c>
    </row>
    <row r="158" spans="1:4" ht="12.75" customHeight="1" x14ac:dyDescent="0.2">
      <c r="A158" s="24" t="s">
        <v>54</v>
      </c>
      <c r="B158" s="25">
        <f>SUM(-B8-B100)</f>
        <v>-1658.3000000000065</v>
      </c>
      <c r="C158" s="25">
        <f t="shared" ref="C158:D158" si="33">SUM(-C8-C100)</f>
        <v>-2192.7999999999956</v>
      </c>
      <c r="D158" s="26">
        <f t="shared" si="33"/>
        <v>-1361.8000000000002</v>
      </c>
    </row>
    <row r="159" spans="1:4" ht="6" customHeight="1" x14ac:dyDescent="0.2">
      <c r="A159" s="19"/>
      <c r="B159" s="20"/>
      <c r="C159" s="21"/>
      <c r="D159" s="22"/>
    </row>
    <row r="160" spans="1:4" ht="6" customHeight="1" x14ac:dyDescent="0.2"/>
    <row r="161" spans="1:1" ht="12.75" customHeight="1" x14ac:dyDescent="0.2">
      <c r="A161" s="23" t="s">
        <v>6</v>
      </c>
    </row>
    <row r="162" spans="1:1" ht="12.75" customHeight="1" x14ac:dyDescent="0.2">
      <c r="A162" s="23" t="s">
        <v>7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341-05</vt:lpstr>
      <vt:lpstr>'341-05'!Área_de_impresión</vt:lpstr>
      <vt:lpstr>'341-05'!Títulos_a_imprimir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2019-02-06T15:31:19Z</cp:lastPrinted>
  <dcterms:created xsi:type="dcterms:W3CDTF">2018-10-11T17:32:26Z</dcterms:created>
  <dcterms:modified xsi:type="dcterms:W3CDTF">2019-03-14T20:26:59Z</dcterms:modified>
</cp:coreProperties>
</file>