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5" sheetId="1" r:id="rId1"/>
  </sheets>
  <definedNames>
    <definedName name="_xlnm.Print_Area" localSheetId="0">'341-25'!$A$1:$O$123</definedName>
    <definedName name="_xlnm.Print_Titles" localSheetId="0">'341-25'!$1:$10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J112" i="1" s="1"/>
  <c r="K112" i="1" s="1"/>
  <c r="N112" i="1" s="1"/>
  <c r="F112" i="1"/>
  <c r="J111" i="1"/>
  <c r="K111" i="1" s="1"/>
  <c r="N111" i="1" s="1"/>
  <c r="G111" i="1"/>
  <c r="F111" i="1"/>
  <c r="K110" i="1"/>
  <c r="N110" i="1" s="1"/>
  <c r="F110" i="1"/>
  <c r="G110" i="1" s="1"/>
  <c r="J110" i="1" s="1"/>
  <c r="F109" i="1"/>
  <c r="G108" i="1"/>
  <c r="F108" i="1"/>
  <c r="M107" i="1"/>
  <c r="L107" i="1"/>
  <c r="I107" i="1"/>
  <c r="H107" i="1"/>
  <c r="E107" i="1"/>
  <c r="D107" i="1"/>
  <c r="C107" i="1"/>
  <c r="F106" i="1"/>
  <c r="G106" i="1" s="1"/>
  <c r="J106" i="1" s="1"/>
  <c r="K106" i="1" s="1"/>
  <c r="N106" i="1" s="1"/>
  <c r="F105" i="1"/>
  <c r="G105" i="1" s="1"/>
  <c r="J105" i="1" s="1"/>
  <c r="K105" i="1" s="1"/>
  <c r="N105" i="1" s="1"/>
  <c r="F104" i="1"/>
  <c r="G103" i="1"/>
  <c r="F103" i="1"/>
  <c r="J102" i="1"/>
  <c r="G102" i="1"/>
  <c r="F102" i="1"/>
  <c r="M101" i="1"/>
  <c r="L101" i="1"/>
  <c r="I101" i="1"/>
  <c r="H101" i="1"/>
  <c r="E101" i="1"/>
  <c r="D101" i="1"/>
  <c r="C101" i="1"/>
  <c r="F100" i="1"/>
  <c r="G100" i="1" s="1"/>
  <c r="J100" i="1" s="1"/>
  <c r="K100" i="1" s="1"/>
  <c r="N100" i="1" s="1"/>
  <c r="F99" i="1"/>
  <c r="G98" i="1"/>
  <c r="J98" i="1" s="1"/>
  <c r="K98" i="1" s="1"/>
  <c r="N98" i="1" s="1"/>
  <c r="F98" i="1"/>
  <c r="J97" i="1"/>
  <c r="K97" i="1" s="1"/>
  <c r="N97" i="1" s="1"/>
  <c r="G97" i="1"/>
  <c r="F97" i="1"/>
  <c r="F96" i="1"/>
  <c r="G96" i="1" s="1"/>
  <c r="M95" i="1"/>
  <c r="L95" i="1"/>
  <c r="I95" i="1"/>
  <c r="H95" i="1"/>
  <c r="F95" i="1"/>
  <c r="E95" i="1"/>
  <c r="D95" i="1"/>
  <c r="C95" i="1"/>
  <c r="F94" i="1"/>
  <c r="G93" i="1"/>
  <c r="J93" i="1" s="1"/>
  <c r="F93" i="1"/>
  <c r="J92" i="1"/>
  <c r="G92" i="1"/>
  <c r="F92" i="1"/>
  <c r="F91" i="1"/>
  <c r="F85" i="1" s="1"/>
  <c r="F67" i="1" s="1"/>
  <c r="F90" i="1"/>
  <c r="M89" i="1"/>
  <c r="L89" i="1"/>
  <c r="I89" i="1"/>
  <c r="H89" i="1"/>
  <c r="E89" i="1"/>
  <c r="D89" i="1"/>
  <c r="C89" i="1"/>
  <c r="M88" i="1"/>
  <c r="L88" i="1"/>
  <c r="I88" i="1"/>
  <c r="H88" i="1"/>
  <c r="E88" i="1"/>
  <c r="D88" i="1"/>
  <c r="C88" i="1"/>
  <c r="C70" i="1" s="1"/>
  <c r="M87" i="1"/>
  <c r="L87" i="1"/>
  <c r="I87" i="1"/>
  <c r="H87" i="1"/>
  <c r="E87" i="1"/>
  <c r="D87" i="1"/>
  <c r="C87" i="1"/>
  <c r="C69" i="1" s="1"/>
  <c r="M86" i="1"/>
  <c r="L86" i="1"/>
  <c r="I86" i="1"/>
  <c r="H86" i="1"/>
  <c r="E86" i="1"/>
  <c r="D86" i="1"/>
  <c r="C86" i="1"/>
  <c r="C68" i="1" s="1"/>
  <c r="M85" i="1"/>
  <c r="L85" i="1"/>
  <c r="I85" i="1"/>
  <c r="H85" i="1"/>
  <c r="E85" i="1"/>
  <c r="D85" i="1"/>
  <c r="C85" i="1"/>
  <c r="C67" i="1" s="1"/>
  <c r="M84" i="1"/>
  <c r="L84" i="1"/>
  <c r="I84" i="1"/>
  <c r="H84" i="1"/>
  <c r="E84" i="1"/>
  <c r="D84" i="1"/>
  <c r="C84" i="1"/>
  <c r="M83" i="1"/>
  <c r="L83" i="1"/>
  <c r="I83" i="1"/>
  <c r="H83" i="1"/>
  <c r="E83" i="1"/>
  <c r="D83" i="1"/>
  <c r="G82" i="1"/>
  <c r="J82" i="1" s="1"/>
  <c r="K82" i="1" s="1"/>
  <c r="N82" i="1" s="1"/>
  <c r="F82" i="1"/>
  <c r="J81" i="1"/>
  <c r="K81" i="1" s="1"/>
  <c r="N81" i="1" s="1"/>
  <c r="F81" i="1"/>
  <c r="G81" i="1" s="1"/>
  <c r="K80" i="1"/>
  <c r="N80" i="1" s="1"/>
  <c r="F80" i="1"/>
  <c r="G80" i="1" s="1"/>
  <c r="J80" i="1" s="1"/>
  <c r="F79" i="1"/>
  <c r="G78" i="1"/>
  <c r="F78" i="1"/>
  <c r="M77" i="1"/>
  <c r="L77" i="1"/>
  <c r="I77" i="1"/>
  <c r="H77" i="1"/>
  <c r="E77" i="1"/>
  <c r="D77" i="1"/>
  <c r="C77" i="1"/>
  <c r="F76" i="1"/>
  <c r="G76" i="1" s="1"/>
  <c r="F75" i="1"/>
  <c r="G75" i="1" s="1"/>
  <c r="F74" i="1"/>
  <c r="G73" i="1"/>
  <c r="F73" i="1"/>
  <c r="F72" i="1"/>
  <c r="G72" i="1" s="1"/>
  <c r="M71" i="1"/>
  <c r="L71" i="1"/>
  <c r="I71" i="1"/>
  <c r="H71" i="1"/>
  <c r="E71" i="1"/>
  <c r="D71" i="1"/>
  <c r="C71" i="1"/>
  <c r="M70" i="1"/>
  <c r="L70" i="1"/>
  <c r="I70" i="1"/>
  <c r="H70" i="1"/>
  <c r="E70" i="1"/>
  <c r="D70" i="1"/>
  <c r="M69" i="1"/>
  <c r="M65" i="1" s="1"/>
  <c r="L69" i="1"/>
  <c r="I69" i="1"/>
  <c r="H69" i="1"/>
  <c r="E69" i="1"/>
  <c r="D69" i="1"/>
  <c r="M68" i="1"/>
  <c r="L68" i="1"/>
  <c r="I68" i="1"/>
  <c r="H68" i="1"/>
  <c r="E68" i="1"/>
  <c r="D68" i="1"/>
  <c r="M67" i="1"/>
  <c r="L67" i="1"/>
  <c r="I67" i="1"/>
  <c r="H67" i="1"/>
  <c r="E67" i="1"/>
  <c r="E65" i="1" s="1"/>
  <c r="D67" i="1"/>
  <c r="M66" i="1"/>
  <c r="L66" i="1"/>
  <c r="I66" i="1"/>
  <c r="I65" i="1" s="1"/>
  <c r="H66" i="1"/>
  <c r="E66" i="1"/>
  <c r="D66" i="1"/>
  <c r="L65" i="1"/>
  <c r="H65" i="1"/>
  <c r="D65" i="1"/>
  <c r="F64" i="1"/>
  <c r="G64" i="1" s="1"/>
  <c r="J64" i="1" s="1"/>
  <c r="K64" i="1" s="1"/>
  <c r="N64" i="1" s="1"/>
  <c r="G63" i="1"/>
  <c r="F63" i="1"/>
  <c r="J62" i="1"/>
  <c r="K62" i="1" s="1"/>
  <c r="N62" i="1" s="1"/>
  <c r="G62" i="1"/>
  <c r="F62" i="1"/>
  <c r="J61" i="1"/>
  <c r="K61" i="1" s="1"/>
  <c r="N61" i="1" s="1"/>
  <c r="G61" i="1"/>
  <c r="F61" i="1"/>
  <c r="K60" i="1"/>
  <c r="N60" i="1" s="1"/>
  <c r="F60" i="1"/>
  <c r="G60" i="1" s="1"/>
  <c r="J60" i="1" s="1"/>
  <c r="M59" i="1"/>
  <c r="L59" i="1"/>
  <c r="I59" i="1"/>
  <c r="H59" i="1"/>
  <c r="F59" i="1"/>
  <c r="E59" i="1"/>
  <c r="D59" i="1"/>
  <c r="C59" i="1"/>
  <c r="F58" i="1"/>
  <c r="G58" i="1" s="1"/>
  <c r="J58" i="1" s="1"/>
  <c r="K58" i="1" s="1"/>
  <c r="N58" i="1" s="1"/>
  <c r="G57" i="1"/>
  <c r="J57" i="1" s="1"/>
  <c r="K57" i="1" s="1"/>
  <c r="N57" i="1" s="1"/>
  <c r="F57" i="1"/>
  <c r="K56" i="1"/>
  <c r="N56" i="1" s="1"/>
  <c r="J56" i="1"/>
  <c r="G56" i="1"/>
  <c r="F56" i="1"/>
  <c r="F55" i="1"/>
  <c r="G54" i="1"/>
  <c r="F54" i="1"/>
  <c r="M53" i="1"/>
  <c r="L53" i="1"/>
  <c r="I53" i="1"/>
  <c r="H53" i="1"/>
  <c r="E53" i="1"/>
  <c r="D53" i="1"/>
  <c r="C53" i="1"/>
  <c r="F52" i="1"/>
  <c r="G52" i="1" s="1"/>
  <c r="J52" i="1" s="1"/>
  <c r="K52" i="1" s="1"/>
  <c r="N52" i="1" s="1"/>
  <c r="G51" i="1"/>
  <c r="J51" i="1" s="1"/>
  <c r="K51" i="1" s="1"/>
  <c r="N51" i="1" s="1"/>
  <c r="F51" i="1"/>
  <c r="N50" i="1"/>
  <c r="F50" i="1"/>
  <c r="G50" i="1" s="1"/>
  <c r="J50" i="1" s="1"/>
  <c r="K50" i="1" s="1"/>
  <c r="G49" i="1"/>
  <c r="J49" i="1" s="1"/>
  <c r="K49" i="1" s="1"/>
  <c r="N49" i="1" s="1"/>
  <c r="F49" i="1"/>
  <c r="J48" i="1"/>
  <c r="F48" i="1"/>
  <c r="G48" i="1" s="1"/>
  <c r="M47" i="1"/>
  <c r="L47" i="1"/>
  <c r="I47" i="1"/>
  <c r="H47" i="1"/>
  <c r="E47" i="1"/>
  <c r="D47" i="1"/>
  <c r="C47" i="1"/>
  <c r="G46" i="1"/>
  <c r="J46" i="1" s="1"/>
  <c r="K46" i="1" s="1"/>
  <c r="N46" i="1" s="1"/>
  <c r="F46" i="1"/>
  <c r="F45" i="1"/>
  <c r="G44" i="1"/>
  <c r="J44" i="1" s="1"/>
  <c r="K44" i="1" s="1"/>
  <c r="N44" i="1" s="1"/>
  <c r="F44" i="1"/>
  <c r="J43" i="1"/>
  <c r="K43" i="1" s="1"/>
  <c r="N43" i="1" s="1"/>
  <c r="F43" i="1"/>
  <c r="G43" i="1" s="1"/>
  <c r="K42" i="1"/>
  <c r="G42" i="1"/>
  <c r="J42" i="1" s="1"/>
  <c r="F42" i="1"/>
  <c r="M41" i="1"/>
  <c r="L41" i="1"/>
  <c r="I41" i="1"/>
  <c r="H41" i="1"/>
  <c r="F41" i="1"/>
  <c r="E41" i="1"/>
  <c r="D41" i="1"/>
  <c r="C41" i="1"/>
  <c r="F40" i="1"/>
  <c r="G39" i="1"/>
  <c r="J39" i="1" s="1"/>
  <c r="F39" i="1"/>
  <c r="F38" i="1"/>
  <c r="G38" i="1" s="1"/>
  <c r="G32" i="1" s="1"/>
  <c r="G37" i="1"/>
  <c r="J37" i="1" s="1"/>
  <c r="F37" i="1"/>
  <c r="F36" i="1"/>
  <c r="M35" i="1"/>
  <c r="L35" i="1"/>
  <c r="I35" i="1"/>
  <c r="H35" i="1"/>
  <c r="E35" i="1"/>
  <c r="D35" i="1"/>
  <c r="C35" i="1"/>
  <c r="M34" i="1"/>
  <c r="L34" i="1"/>
  <c r="I34" i="1"/>
  <c r="H34" i="1"/>
  <c r="E34" i="1"/>
  <c r="D34" i="1"/>
  <c r="C34" i="1"/>
  <c r="M33" i="1"/>
  <c r="L33" i="1"/>
  <c r="I33" i="1"/>
  <c r="H33" i="1"/>
  <c r="E33" i="1"/>
  <c r="D33" i="1"/>
  <c r="C33" i="1"/>
  <c r="C15" i="1" s="1"/>
  <c r="C117" i="1" s="1"/>
  <c r="F117" i="1" s="1"/>
  <c r="G117" i="1" s="1"/>
  <c r="J117" i="1" s="1"/>
  <c r="K117" i="1" s="1"/>
  <c r="M32" i="1"/>
  <c r="L32" i="1"/>
  <c r="I32" i="1"/>
  <c r="H32" i="1"/>
  <c r="E32" i="1"/>
  <c r="D32" i="1"/>
  <c r="C32" i="1"/>
  <c r="M31" i="1"/>
  <c r="L31" i="1"/>
  <c r="I31" i="1"/>
  <c r="H31" i="1"/>
  <c r="E31" i="1"/>
  <c r="D31" i="1"/>
  <c r="C31" i="1"/>
  <c r="M30" i="1"/>
  <c r="L30" i="1"/>
  <c r="I30" i="1"/>
  <c r="H30" i="1"/>
  <c r="E30" i="1"/>
  <c r="D30" i="1"/>
  <c r="C30" i="1"/>
  <c r="M29" i="1"/>
  <c r="L29" i="1"/>
  <c r="I29" i="1"/>
  <c r="H29" i="1"/>
  <c r="E29" i="1"/>
  <c r="D29" i="1"/>
  <c r="C29" i="1"/>
  <c r="G28" i="1"/>
  <c r="J28" i="1" s="1"/>
  <c r="K28" i="1" s="1"/>
  <c r="N28" i="1" s="1"/>
  <c r="F28" i="1"/>
  <c r="F27" i="1"/>
  <c r="G27" i="1" s="1"/>
  <c r="J27" i="1" s="1"/>
  <c r="K27" i="1" s="1"/>
  <c r="K26" i="1"/>
  <c r="N26" i="1" s="1"/>
  <c r="G26" i="1"/>
  <c r="J26" i="1" s="1"/>
  <c r="F26" i="1"/>
  <c r="F25" i="1"/>
  <c r="G24" i="1"/>
  <c r="F24" i="1"/>
  <c r="M23" i="1"/>
  <c r="L23" i="1"/>
  <c r="I23" i="1"/>
  <c r="H23" i="1"/>
  <c r="E23" i="1"/>
  <c r="D23" i="1"/>
  <c r="C23" i="1"/>
  <c r="F22" i="1"/>
  <c r="K21" i="1"/>
  <c r="N21" i="1" s="1"/>
  <c r="G21" i="1"/>
  <c r="J21" i="1" s="1"/>
  <c r="F21" i="1"/>
  <c r="F20" i="1"/>
  <c r="G19" i="1"/>
  <c r="J19" i="1" s="1"/>
  <c r="F19" i="1"/>
  <c r="F18" i="1"/>
  <c r="M17" i="1"/>
  <c r="L17" i="1"/>
  <c r="I17" i="1"/>
  <c r="H17" i="1"/>
  <c r="E17" i="1"/>
  <c r="D17" i="1"/>
  <c r="C17" i="1"/>
  <c r="M16" i="1"/>
  <c r="M118" i="1" s="1"/>
  <c r="L16" i="1"/>
  <c r="L118" i="1" s="1"/>
  <c r="I16" i="1"/>
  <c r="I118" i="1" s="1"/>
  <c r="H16" i="1"/>
  <c r="H118" i="1" s="1"/>
  <c r="E16" i="1"/>
  <c r="E118" i="1" s="1"/>
  <c r="D16" i="1"/>
  <c r="D118" i="1" s="1"/>
  <c r="C16" i="1"/>
  <c r="C118" i="1" s="1"/>
  <c r="M15" i="1"/>
  <c r="L15" i="1"/>
  <c r="L117" i="1" s="1"/>
  <c r="I15" i="1"/>
  <c r="I117" i="1" s="1"/>
  <c r="H15" i="1"/>
  <c r="H117" i="1" s="1"/>
  <c r="E15" i="1"/>
  <c r="E117" i="1" s="1"/>
  <c r="D15" i="1"/>
  <c r="D117" i="1" s="1"/>
  <c r="M14" i="1"/>
  <c r="M116" i="1" s="1"/>
  <c r="L14" i="1"/>
  <c r="L116" i="1" s="1"/>
  <c r="I14" i="1"/>
  <c r="I116" i="1" s="1"/>
  <c r="H14" i="1"/>
  <c r="H116" i="1" s="1"/>
  <c r="E14" i="1"/>
  <c r="E116" i="1" s="1"/>
  <c r="D14" i="1"/>
  <c r="D116" i="1" s="1"/>
  <c r="C14" i="1"/>
  <c r="C116" i="1" s="1"/>
  <c r="F116" i="1" s="1"/>
  <c r="G116" i="1" s="1"/>
  <c r="J116" i="1" s="1"/>
  <c r="K116" i="1" s="1"/>
  <c r="N116" i="1" s="1"/>
  <c r="M13" i="1"/>
  <c r="M115" i="1" s="1"/>
  <c r="L13" i="1"/>
  <c r="L115" i="1" s="1"/>
  <c r="I13" i="1"/>
  <c r="I115" i="1" s="1"/>
  <c r="H13" i="1"/>
  <c r="H115" i="1" s="1"/>
  <c r="E13" i="1"/>
  <c r="E115" i="1" s="1"/>
  <c r="D13" i="1"/>
  <c r="D115" i="1" s="1"/>
  <c r="C13" i="1"/>
  <c r="C115" i="1" s="1"/>
  <c r="M12" i="1"/>
  <c r="M114" i="1" s="1"/>
  <c r="L12" i="1"/>
  <c r="L114" i="1" s="1"/>
  <c r="L113" i="1" s="1"/>
  <c r="I12" i="1"/>
  <c r="I114" i="1" s="1"/>
  <c r="H12" i="1"/>
  <c r="H114" i="1" s="1"/>
  <c r="H113" i="1" s="1"/>
  <c r="E12" i="1"/>
  <c r="E114" i="1" s="1"/>
  <c r="E113" i="1" s="1"/>
  <c r="D12" i="1"/>
  <c r="D114" i="1" s="1"/>
  <c r="D113" i="1" s="1"/>
  <c r="C12" i="1"/>
  <c r="L11" i="1"/>
  <c r="H11" i="1"/>
  <c r="D11" i="1"/>
  <c r="N27" i="1" l="1"/>
  <c r="F34" i="1"/>
  <c r="G40" i="1"/>
  <c r="K48" i="1"/>
  <c r="J47" i="1"/>
  <c r="C11" i="1"/>
  <c r="M11" i="1"/>
  <c r="M117" i="1"/>
  <c r="N117" i="1" s="1"/>
  <c r="K19" i="1"/>
  <c r="J38" i="1"/>
  <c r="G18" i="1"/>
  <c r="F17" i="1"/>
  <c r="F12" i="1"/>
  <c r="G22" i="1"/>
  <c r="F16" i="1"/>
  <c r="J76" i="1"/>
  <c r="I11" i="1"/>
  <c r="M113" i="1"/>
  <c r="F118" i="1"/>
  <c r="G118" i="1" s="1"/>
  <c r="J118" i="1" s="1"/>
  <c r="K118" i="1" s="1"/>
  <c r="N118" i="1" s="1"/>
  <c r="G20" i="1"/>
  <c r="J24" i="1"/>
  <c r="N42" i="1"/>
  <c r="G53" i="1"/>
  <c r="J54" i="1"/>
  <c r="G74" i="1"/>
  <c r="F71" i="1"/>
  <c r="C66" i="1"/>
  <c r="C65" i="1" s="1"/>
  <c r="C83" i="1"/>
  <c r="E11" i="1"/>
  <c r="I113" i="1"/>
  <c r="F115" i="1"/>
  <c r="G115" i="1" s="1"/>
  <c r="J115" i="1" s="1"/>
  <c r="K115" i="1" s="1"/>
  <c r="N115" i="1" s="1"/>
  <c r="F23" i="1"/>
  <c r="G25" i="1"/>
  <c r="J25" i="1" s="1"/>
  <c r="K25" i="1" s="1"/>
  <c r="N25" i="1" s="1"/>
  <c r="F35" i="1"/>
  <c r="F30" i="1"/>
  <c r="G36" i="1"/>
  <c r="K37" i="1"/>
  <c r="K39" i="1"/>
  <c r="F33" i="1"/>
  <c r="G45" i="1"/>
  <c r="G47" i="1"/>
  <c r="G55" i="1"/>
  <c r="F53" i="1"/>
  <c r="J63" i="1"/>
  <c r="G59" i="1"/>
  <c r="J72" i="1"/>
  <c r="K92" i="1"/>
  <c r="J108" i="1"/>
  <c r="F15" i="1"/>
  <c r="F47" i="1"/>
  <c r="J103" i="1"/>
  <c r="K103" i="1" s="1"/>
  <c r="N103" i="1" s="1"/>
  <c r="F107" i="1"/>
  <c r="G109" i="1"/>
  <c r="J109" i="1" s="1"/>
  <c r="K109" i="1" s="1"/>
  <c r="N109" i="1" s="1"/>
  <c r="J75" i="1"/>
  <c r="J78" i="1"/>
  <c r="F89" i="1"/>
  <c r="F84" i="1"/>
  <c r="G90" i="1"/>
  <c r="K93" i="1"/>
  <c r="F87" i="1"/>
  <c r="F69" i="1" s="1"/>
  <c r="G99" i="1"/>
  <c r="F86" i="1"/>
  <c r="F68" i="1" s="1"/>
  <c r="G104" i="1"/>
  <c r="F101" i="1"/>
  <c r="F31" i="1"/>
  <c r="F13" i="1" s="1"/>
  <c r="F32" i="1"/>
  <c r="F14" i="1" s="1"/>
  <c r="J73" i="1"/>
  <c r="F77" i="1"/>
  <c r="G79" i="1"/>
  <c r="J79" i="1" s="1"/>
  <c r="K79" i="1" s="1"/>
  <c r="N79" i="1" s="1"/>
  <c r="F88" i="1"/>
  <c r="F70" i="1" s="1"/>
  <c r="G94" i="1"/>
  <c r="J96" i="1"/>
  <c r="G95" i="1"/>
  <c r="K102" i="1"/>
  <c r="G91" i="1"/>
  <c r="N102" i="1" l="1"/>
  <c r="N93" i="1"/>
  <c r="J74" i="1"/>
  <c r="K76" i="1"/>
  <c r="N19" i="1"/>
  <c r="K78" i="1"/>
  <c r="J77" i="1"/>
  <c r="K108" i="1"/>
  <c r="J107" i="1"/>
  <c r="K72" i="1"/>
  <c r="J71" i="1"/>
  <c r="K63" i="1"/>
  <c r="J59" i="1"/>
  <c r="J45" i="1"/>
  <c r="G33" i="1"/>
  <c r="G15" i="1" s="1"/>
  <c r="N37" i="1"/>
  <c r="K54" i="1"/>
  <c r="N48" i="1"/>
  <c r="N47" i="1" s="1"/>
  <c r="K47" i="1"/>
  <c r="K75" i="1"/>
  <c r="J91" i="1"/>
  <c r="G85" i="1"/>
  <c r="G67" i="1" s="1"/>
  <c r="K96" i="1"/>
  <c r="J99" i="1"/>
  <c r="G87" i="1"/>
  <c r="G69" i="1" s="1"/>
  <c r="J90" i="1"/>
  <c r="G84" i="1"/>
  <c r="G89" i="1"/>
  <c r="G77" i="1"/>
  <c r="G107" i="1"/>
  <c r="J36" i="1"/>
  <c r="G30" i="1"/>
  <c r="G35" i="1"/>
  <c r="K24" i="1"/>
  <c r="J23" i="1"/>
  <c r="J20" i="1"/>
  <c r="G14" i="1"/>
  <c r="C114" i="1"/>
  <c r="G17" i="1"/>
  <c r="J18" i="1"/>
  <c r="G12" i="1"/>
  <c r="J40" i="1"/>
  <c r="G34" i="1"/>
  <c r="J104" i="1"/>
  <c r="G86" i="1"/>
  <c r="G68" i="1" s="1"/>
  <c r="G101" i="1"/>
  <c r="F11" i="1"/>
  <c r="J94" i="1"/>
  <c r="G88" i="1"/>
  <c r="G70" i="1" s="1"/>
  <c r="K73" i="1"/>
  <c r="F83" i="1"/>
  <c r="F66" i="1"/>
  <c r="F65" i="1" s="1"/>
  <c r="G41" i="1"/>
  <c r="N92" i="1"/>
  <c r="G71" i="1"/>
  <c r="J55" i="1"/>
  <c r="J53" i="1" s="1"/>
  <c r="G31" i="1"/>
  <c r="G13" i="1" s="1"/>
  <c r="N39" i="1"/>
  <c r="F29" i="1"/>
  <c r="G23" i="1"/>
  <c r="J22" i="1"/>
  <c r="G16" i="1"/>
  <c r="J32" i="1"/>
  <c r="K38" i="1"/>
  <c r="K22" i="1" l="1"/>
  <c r="K94" i="1"/>
  <c r="J88" i="1"/>
  <c r="J70" i="1" s="1"/>
  <c r="K104" i="1"/>
  <c r="J101" i="1"/>
  <c r="J86" i="1"/>
  <c r="J68" i="1" s="1"/>
  <c r="K18" i="1"/>
  <c r="J17" i="1"/>
  <c r="J12" i="1"/>
  <c r="K20" i="1"/>
  <c r="J14" i="1"/>
  <c r="G29" i="1"/>
  <c r="K99" i="1"/>
  <c r="J87" i="1"/>
  <c r="J69" i="1" s="1"/>
  <c r="J85" i="1"/>
  <c r="J67" i="1" s="1"/>
  <c r="K91" i="1"/>
  <c r="N63" i="1"/>
  <c r="N59" i="1" s="1"/>
  <c r="K59" i="1"/>
  <c r="G11" i="1"/>
  <c r="N78" i="1"/>
  <c r="N77" i="1" s="1"/>
  <c r="K77" i="1"/>
  <c r="N76" i="1"/>
  <c r="N38" i="1"/>
  <c r="N32" i="1" s="1"/>
  <c r="K32" i="1"/>
  <c r="K36" i="1"/>
  <c r="J35" i="1"/>
  <c r="J30" i="1"/>
  <c r="G83" i="1"/>
  <c r="G66" i="1"/>
  <c r="G65" i="1" s="1"/>
  <c r="N96" i="1"/>
  <c r="N108" i="1"/>
  <c r="N107" i="1" s="1"/>
  <c r="K107" i="1"/>
  <c r="N72" i="1"/>
  <c r="K55" i="1"/>
  <c r="J31" i="1"/>
  <c r="J13" i="1" s="1"/>
  <c r="N73" i="1"/>
  <c r="K40" i="1"/>
  <c r="J34" i="1"/>
  <c r="J16" i="1" s="1"/>
  <c r="F114" i="1"/>
  <c r="C113" i="1"/>
  <c r="N24" i="1"/>
  <c r="N23" i="1" s="1"/>
  <c r="K23" i="1"/>
  <c r="K90" i="1"/>
  <c r="J89" i="1"/>
  <c r="J84" i="1"/>
  <c r="J95" i="1"/>
  <c r="N75" i="1"/>
  <c r="N54" i="1"/>
  <c r="K45" i="1"/>
  <c r="J41" i="1"/>
  <c r="J33" i="1"/>
  <c r="J15" i="1" s="1"/>
  <c r="K74" i="1"/>
  <c r="K71" i="1" s="1"/>
  <c r="K30" i="1" l="1"/>
  <c r="N36" i="1"/>
  <c r="K35" i="1"/>
  <c r="N99" i="1"/>
  <c r="N87" i="1" s="1"/>
  <c r="N69" i="1" s="1"/>
  <c r="K87" i="1"/>
  <c r="K69" i="1" s="1"/>
  <c r="J11" i="1"/>
  <c r="J83" i="1"/>
  <c r="J66" i="1"/>
  <c r="J65" i="1" s="1"/>
  <c r="K34" i="1"/>
  <c r="N40" i="1"/>
  <c r="N34" i="1" s="1"/>
  <c r="N20" i="1"/>
  <c r="N14" i="1" s="1"/>
  <c r="K14" i="1"/>
  <c r="K88" i="1"/>
  <c r="K70" i="1" s="1"/>
  <c r="N94" i="1"/>
  <c r="N88" i="1" s="1"/>
  <c r="N70" i="1" s="1"/>
  <c r="N45" i="1"/>
  <c r="K41" i="1"/>
  <c r="K33" i="1"/>
  <c r="K15" i="1" s="1"/>
  <c r="N90" i="1"/>
  <c r="K89" i="1"/>
  <c r="K84" i="1"/>
  <c r="F113" i="1"/>
  <c r="G114" i="1"/>
  <c r="N67" i="1"/>
  <c r="N91" i="1"/>
  <c r="N85" i="1" s="1"/>
  <c r="K85" i="1"/>
  <c r="K67" i="1" s="1"/>
  <c r="N104" i="1"/>
  <c r="K101" i="1"/>
  <c r="K86" i="1"/>
  <c r="N55" i="1"/>
  <c r="N31" i="1" s="1"/>
  <c r="N13" i="1" s="1"/>
  <c r="K31" i="1"/>
  <c r="K13" i="1" s="1"/>
  <c r="K68" i="1"/>
  <c r="N74" i="1"/>
  <c r="K53" i="1"/>
  <c r="K95" i="1"/>
  <c r="J29" i="1"/>
  <c r="K12" i="1"/>
  <c r="N18" i="1"/>
  <c r="K17" i="1"/>
  <c r="N22" i="1"/>
  <c r="N16" i="1" s="1"/>
  <c r="K16" i="1"/>
  <c r="J114" i="1" l="1"/>
  <c r="G113" i="1"/>
  <c r="N89" i="1"/>
  <c r="N84" i="1"/>
  <c r="N53" i="1"/>
  <c r="N86" i="1"/>
  <c r="N68" i="1" s="1"/>
  <c r="N101" i="1"/>
  <c r="K11" i="1"/>
  <c r="N71" i="1"/>
  <c r="N35" i="1"/>
  <c r="N30" i="1"/>
  <c r="N29" i="1" s="1"/>
  <c r="N41" i="1"/>
  <c r="N33" i="1"/>
  <c r="N15" i="1" s="1"/>
  <c r="N17" i="1"/>
  <c r="N95" i="1"/>
  <c r="K83" i="1"/>
  <c r="K66" i="1"/>
  <c r="K65" i="1" s="1"/>
  <c r="K29" i="1"/>
  <c r="J113" i="1" l="1"/>
  <c r="K114" i="1"/>
  <c r="N12" i="1"/>
  <c r="N11" i="1" s="1"/>
  <c r="N83" i="1"/>
  <c r="N66" i="1"/>
  <c r="N65" i="1" s="1"/>
  <c r="N114" i="1" l="1"/>
  <c r="N113" i="1" s="1"/>
  <c r="K113" i="1"/>
</calcChain>
</file>

<file path=xl/sharedStrings.xml><?xml version="1.0" encoding="utf-8"?>
<sst xmlns="http://schemas.openxmlformats.org/spreadsheetml/2006/main" count="138" uniqueCount="65">
  <si>
    <t>Línea núm.</t>
  </si>
  <si>
    <t>(en millones de balboas)</t>
  </si>
  <si>
    <t>2016 (P)</t>
  </si>
  <si>
    <t>2017 (P)</t>
  </si>
  <si>
    <t>Posición al inicio</t>
  </si>
  <si>
    <t>Transac-ciones</t>
  </si>
  <si>
    <t xml:space="preserve">Otras varia-ciones </t>
  </si>
  <si>
    <t>Posición al final</t>
  </si>
  <si>
    <t>NOTA: La diferencia que se observe entre el total y los parciales se debe al redondeo.</t>
  </si>
  <si>
    <t>0.0 Cuando la cantidad es menor a la mitad de la unidad o fracción decimal adoptada para la expresión del dato.</t>
  </si>
  <si>
    <t>(P) Cifras preliminares.</t>
  </si>
  <si>
    <t>Partida y sector</t>
  </si>
  <si>
    <t>I.  Activos…………………………………………………………………………………………………………………………………………..</t>
  </si>
  <si>
    <t xml:space="preserve">     1.  Zona Libre de Colón……………………………………………………………………………………………………………………….. </t>
  </si>
  <si>
    <t xml:space="preserve">     2.  Bancos de licencia general………………………………………………………………………………………………………………. </t>
  </si>
  <si>
    <t xml:space="preserve">     3.  Bancos de licencia internacional…………………………………………………………………………………………………………</t>
  </si>
  <si>
    <t xml:space="preserve">     4.  Deuda externa……………………………………………………………………………………………………………………………... </t>
  </si>
  <si>
    <t xml:space="preserve">     5.  Otros sectores…………………………………………………………………………………………………………………………….. </t>
  </si>
  <si>
    <t xml:space="preserve">  1.   Inversión directa en el extranjero……………………………………………………………………………………………………….</t>
  </si>
  <si>
    <t xml:space="preserve">        1.   Zona Libre de Colón………………………………………………………………………………………………………………... </t>
  </si>
  <si>
    <t xml:space="preserve">        2.   Bancos de licencia general……………………………………………………………….………………………………………..</t>
  </si>
  <si>
    <t xml:space="preserve">        3.   Bancos de licencia internacional……………………………………………………………….…………………………………</t>
  </si>
  <si>
    <t xml:space="preserve">        4.   Deuda externa……………………………………………………………….………………………………………………………</t>
  </si>
  <si>
    <t xml:space="preserve">        5.   Otros sectores……………………………………………………………….………………………………………………………</t>
  </si>
  <si>
    <t xml:space="preserve">  2.   Inversión de cartera……………………………………………………………….……………………………………………………..</t>
  </si>
  <si>
    <t xml:space="preserve">        1.   Zona Libre de Colón……………………………………………………………….………………………………………………..</t>
  </si>
  <si>
    <t xml:space="preserve">        3.   Bancos de licencia internacional……………………………………………………………….………………………………….</t>
  </si>
  <si>
    <t xml:space="preserve">  3.   Otra inversión……………………………………………………………….……………………………………………………………. </t>
  </si>
  <si>
    <t xml:space="preserve">              3.2.1   Créditos comerciales……………………………………………………………….………………………………………</t>
  </si>
  <si>
    <t xml:space="preserve">                         1.   Zona Libre de Colón……………………………………………………………….………………………………….</t>
  </si>
  <si>
    <t xml:space="preserve">                         2.   Bancos de licencia general……………………………………………………………….………………………….</t>
  </si>
  <si>
    <t xml:space="preserve">                         3.   Bancos de licencia internacional……………………………………………………………….……………………</t>
  </si>
  <si>
    <t xml:space="preserve">                         4.   Deuda externa……………………………………………………………….…………………………………………</t>
  </si>
  <si>
    <t xml:space="preserve">                         5.   Otros sectores……………………………………………………………….………………………………………..</t>
  </si>
  <si>
    <t xml:space="preserve">              3.2.2   Préstamos……………………………………………………………….…………………………………………………..</t>
  </si>
  <si>
    <t xml:space="preserve">                         1.   Zona Libre de Colón……………………………………………………………….…………………………………..</t>
  </si>
  <si>
    <t xml:space="preserve">              3.2.3   Moneda y depósitos……………………………………………………………….……………………………………….</t>
  </si>
  <si>
    <t xml:space="preserve">                         5.   Otros sectores……………………………………………………………….…………………………………………</t>
  </si>
  <si>
    <t xml:space="preserve">              3.2.4   Otros pasivos……………………………………………………………….……………………………………………….</t>
  </si>
  <si>
    <t xml:space="preserve">II.  Pasivos……………………………………………………………….………………………………………………………………………... </t>
  </si>
  <si>
    <t xml:space="preserve">     1.  Zona Libre de Colón……………………………………………………………….……………………………………………………….</t>
  </si>
  <si>
    <t xml:space="preserve">     2.  Bancos de licencia general……………………………………………………………….………………………………………………</t>
  </si>
  <si>
    <t xml:space="preserve">     3.  Bancos de licencia internacional……………………………………………………………….………………………………………..</t>
  </si>
  <si>
    <t xml:space="preserve">     4.  Deuda externa……………………………………………………………….…………………………………………………………….. </t>
  </si>
  <si>
    <t xml:space="preserve">     5.  Otros sectores……………………………………………………………….…………………………………………………………….. </t>
  </si>
  <si>
    <t xml:space="preserve">  1.   Inversión directa en la economía declarante……………………………………………………………….………………………….</t>
  </si>
  <si>
    <t xml:space="preserve">        1.   Zona Libre de Colón……………………………………………………………….…………………………………………………</t>
  </si>
  <si>
    <t xml:space="preserve">        3.   Bancos de licencia internacional…….………………………………………………………….…………………………………</t>
  </si>
  <si>
    <t xml:space="preserve">        4.   Deuda externa……………………………………………………………….……………………………………………………….</t>
  </si>
  <si>
    <t xml:space="preserve">  2.   Inversión de cartera……………………………………………………………….………………………………………………………</t>
  </si>
  <si>
    <t xml:space="preserve">  3.   Otra inversión……………………………………………………………….……………………………………………………………..</t>
  </si>
  <si>
    <t xml:space="preserve">                         1.   Zona Libre de Colón…………………………………………………………………………………………………..</t>
  </si>
  <si>
    <t xml:space="preserve">                         2.   Bancos de licencia general………………………………………………………………………………………….. </t>
  </si>
  <si>
    <t xml:space="preserve">                         3.   Bancos de licencia internacional…………………………………………………………………………………….</t>
  </si>
  <si>
    <t>III.  Posición de inversión internacional neta (I-II)……………………………………………………………….……………………….</t>
  </si>
  <si>
    <t xml:space="preserve">      1.  Zona Libre de Colón……………………………………………………………….………………………………………………………</t>
  </si>
  <si>
    <t xml:space="preserve">      2.  Bancos de licencia general……………………………………………………………….………………………………………………</t>
  </si>
  <si>
    <t xml:space="preserve">      3.  Bancos de licencia internacional……………………………………………………………….………………………………………..</t>
  </si>
  <si>
    <t xml:space="preserve">      4.  Deuda externa……………………………………………………………….…………………………………………………………….</t>
  </si>
  <si>
    <t xml:space="preserve">      5.  Otros sectores……………………………………………………………….…………………………………………………………….</t>
  </si>
  <si>
    <t>Resumen de los componentes normalizados</t>
  </si>
  <si>
    <t>de la Posición de inversión internacional</t>
  </si>
  <si>
    <t>EN LA REPÚBLICA, SEGÚN PARTIDA Y SECTOR: AÑOS 2015-17</t>
  </si>
  <si>
    <t xml:space="preserve">Cuadro 25  RESUMEN DE LOS COMPONENTES NORMALIZADOS DE LA POSICIÓN DE INVERSIÓN INTERNACIONAL </t>
  </si>
  <si>
    <t xml:space="preserve">  4.   Activos de reserva……………………………………………………………….……………………………………………………….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</si>
</sst>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/>
    <xf numFmtId="0" fontId="1" fillId="0" borderId="7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 applyProtection="1">
      <alignment horizontal="left" indent="2"/>
    </xf>
    <xf numFmtId="0" fontId="1" fillId="2" borderId="6" xfId="0" applyNumberFormat="1" applyFont="1" applyFill="1" applyBorder="1" applyAlignment="1" applyProtection="1">
      <alignment horizontal="left" indent="2"/>
    </xf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/>
    <xf numFmtId="0" fontId="1" fillId="0" borderId="8" xfId="0" applyFont="1" applyBorder="1"/>
    <xf numFmtId="0" fontId="1" fillId="2" borderId="9" xfId="0" applyFont="1" applyFill="1" applyBorder="1" applyAlignment="1" applyProtection="1"/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 applyAlignment="1" applyProtection="1"/>
    <xf numFmtId="0" fontId="1" fillId="0" borderId="0" xfId="0" applyFont="1" applyFill="1" applyBorder="1" applyProtection="1"/>
    <xf numFmtId="164" fontId="2" fillId="0" borderId="6" xfId="0" applyNumberFormat="1" applyFont="1" applyBorder="1"/>
    <xf numFmtId="164" fontId="3" fillId="0" borderId="6" xfId="0" applyNumberFormat="1" applyFont="1" applyBorder="1"/>
    <xf numFmtId="164" fontId="3" fillId="0" borderId="6" xfId="0" applyNumberFormat="1" applyFont="1" applyFill="1" applyBorder="1"/>
    <xf numFmtId="164" fontId="2" fillId="0" borderId="6" xfId="0" applyNumberFormat="1" applyFont="1" applyFill="1" applyBorder="1"/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tabSelected="1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6.7109375" style="1" customWidth="1"/>
    <col min="2" max="2" width="55.7109375" style="1" customWidth="1"/>
    <col min="3" max="6" width="12.7109375" style="1" customWidth="1"/>
    <col min="7" max="14" width="13.28515625" style="1" customWidth="1"/>
    <col min="15" max="15" width="6.7109375" style="1" customWidth="1"/>
    <col min="16" max="16384" width="11.42578125" style="1"/>
  </cols>
  <sheetData>
    <row r="1" spans="1:15" x14ac:dyDescent="0.2">
      <c r="A1" s="39" t="s">
        <v>63</v>
      </c>
      <c r="B1" s="39"/>
      <c r="C1" s="39"/>
      <c r="D1" s="39"/>
      <c r="E1" s="39"/>
      <c r="F1" s="39"/>
      <c r="G1" s="40" t="s">
        <v>63</v>
      </c>
      <c r="H1" s="40"/>
      <c r="I1" s="40"/>
      <c r="J1" s="40"/>
      <c r="K1" s="40"/>
      <c r="L1" s="40"/>
      <c r="M1" s="40"/>
      <c r="N1" s="40"/>
      <c r="O1" s="40"/>
    </row>
    <row r="2" spans="1:15" x14ac:dyDescent="0.2">
      <c r="A2" s="41" t="s">
        <v>62</v>
      </c>
      <c r="B2" s="41"/>
      <c r="C2" s="41"/>
      <c r="D2" s="41"/>
      <c r="E2" s="41"/>
      <c r="F2" s="41"/>
      <c r="G2" s="42" t="s">
        <v>62</v>
      </c>
      <c r="H2" s="42"/>
      <c r="I2" s="42"/>
      <c r="J2" s="42"/>
      <c r="K2" s="42"/>
      <c r="L2" s="42"/>
      <c r="M2" s="42"/>
      <c r="N2" s="42"/>
      <c r="O2" s="42"/>
    </row>
    <row r="3" spans="1:15" ht="6" customHeight="1" x14ac:dyDescent="0.2">
      <c r="B3" s="3"/>
      <c r="C3" s="2"/>
    </row>
    <row r="4" spans="1:15" x14ac:dyDescent="0.2">
      <c r="A4" s="43" t="s">
        <v>0</v>
      </c>
      <c r="B4" s="45" t="s">
        <v>11</v>
      </c>
      <c r="C4" s="48" t="s">
        <v>60</v>
      </c>
      <c r="D4" s="48"/>
      <c r="E4" s="48"/>
      <c r="F4" s="48"/>
      <c r="G4" s="49" t="s">
        <v>60</v>
      </c>
      <c r="H4" s="50"/>
      <c r="I4" s="50"/>
      <c r="J4" s="50"/>
      <c r="K4" s="50"/>
      <c r="L4" s="50"/>
      <c r="M4" s="50"/>
      <c r="N4" s="51"/>
      <c r="O4" s="52" t="s">
        <v>0</v>
      </c>
    </row>
    <row r="5" spans="1:15" x14ac:dyDescent="0.2">
      <c r="A5" s="44"/>
      <c r="B5" s="46"/>
      <c r="C5" s="54" t="s">
        <v>61</v>
      </c>
      <c r="D5" s="54"/>
      <c r="E5" s="54"/>
      <c r="F5" s="54"/>
      <c r="G5" s="55" t="s">
        <v>61</v>
      </c>
      <c r="H5" s="56"/>
      <c r="I5" s="56"/>
      <c r="J5" s="56"/>
      <c r="K5" s="56"/>
      <c r="L5" s="56"/>
      <c r="M5" s="56"/>
      <c r="N5" s="57"/>
      <c r="O5" s="53"/>
    </row>
    <row r="6" spans="1:15" x14ac:dyDescent="0.2">
      <c r="A6" s="44"/>
      <c r="B6" s="46"/>
      <c r="C6" s="58" t="s">
        <v>1</v>
      </c>
      <c r="D6" s="58"/>
      <c r="E6" s="58"/>
      <c r="F6" s="58"/>
      <c r="G6" s="59" t="s">
        <v>1</v>
      </c>
      <c r="H6" s="60"/>
      <c r="I6" s="60"/>
      <c r="J6" s="60"/>
      <c r="K6" s="60"/>
      <c r="L6" s="60"/>
      <c r="M6" s="60"/>
      <c r="N6" s="61"/>
      <c r="O6" s="53"/>
    </row>
    <row r="7" spans="1:15" x14ac:dyDescent="0.2">
      <c r="A7" s="44"/>
      <c r="B7" s="46"/>
      <c r="C7" s="62">
        <v>2015</v>
      </c>
      <c r="D7" s="62"/>
      <c r="E7" s="62"/>
      <c r="F7" s="63"/>
      <c r="G7" s="64" t="s">
        <v>2</v>
      </c>
      <c r="H7" s="64"/>
      <c r="I7" s="64"/>
      <c r="J7" s="64"/>
      <c r="K7" s="64" t="s">
        <v>3</v>
      </c>
      <c r="L7" s="64"/>
      <c r="M7" s="64"/>
      <c r="N7" s="64"/>
      <c r="O7" s="53"/>
    </row>
    <row r="8" spans="1:15" x14ac:dyDescent="0.2">
      <c r="A8" s="44"/>
      <c r="B8" s="46"/>
      <c r="C8" s="32" t="s">
        <v>4</v>
      </c>
      <c r="D8" s="34" t="s">
        <v>5</v>
      </c>
      <c r="E8" s="34" t="s">
        <v>6</v>
      </c>
      <c r="F8" s="37" t="s">
        <v>7</v>
      </c>
      <c r="G8" s="37" t="s">
        <v>4</v>
      </c>
      <c r="H8" s="34" t="s">
        <v>5</v>
      </c>
      <c r="I8" s="34" t="s">
        <v>6</v>
      </c>
      <c r="J8" s="37" t="s">
        <v>7</v>
      </c>
      <c r="K8" s="37" t="s">
        <v>4</v>
      </c>
      <c r="L8" s="34" t="s">
        <v>5</v>
      </c>
      <c r="M8" s="34" t="s">
        <v>6</v>
      </c>
      <c r="N8" s="30" t="s">
        <v>7</v>
      </c>
      <c r="O8" s="53"/>
    </row>
    <row r="9" spans="1:15" x14ac:dyDescent="0.2">
      <c r="A9" s="44"/>
      <c r="B9" s="47"/>
      <c r="C9" s="33"/>
      <c r="D9" s="35"/>
      <c r="E9" s="36"/>
      <c r="F9" s="38"/>
      <c r="G9" s="38"/>
      <c r="H9" s="35"/>
      <c r="I9" s="36"/>
      <c r="J9" s="38"/>
      <c r="K9" s="38"/>
      <c r="L9" s="35"/>
      <c r="M9" s="36"/>
      <c r="N9" s="31"/>
      <c r="O9" s="53"/>
    </row>
    <row r="10" spans="1:15" ht="6" customHeight="1" x14ac:dyDescent="0.2">
      <c r="A10" s="4"/>
      <c r="B10" s="5"/>
      <c r="C10" s="6"/>
      <c r="D10" s="7"/>
      <c r="E10" s="8"/>
      <c r="F10" s="6"/>
      <c r="G10" s="6"/>
      <c r="H10" s="7"/>
      <c r="I10" s="8"/>
      <c r="J10" s="6"/>
      <c r="K10" s="6"/>
      <c r="L10" s="7"/>
      <c r="M10" s="8"/>
      <c r="N10" s="6"/>
      <c r="O10" s="9"/>
    </row>
    <row r="11" spans="1:15" ht="15" customHeight="1" x14ac:dyDescent="0.2">
      <c r="A11" s="10">
        <v>1</v>
      </c>
      <c r="B11" s="11" t="s">
        <v>12</v>
      </c>
      <c r="C11" s="26">
        <f>SUM(C12:C16)</f>
        <v>68126.8</v>
      </c>
      <c r="D11" s="26">
        <f t="shared" ref="D11:N11" si="0">SUM(D12:D16)</f>
        <v>4618.5</v>
      </c>
      <c r="E11" s="26">
        <f t="shared" si="0"/>
        <v>118.5</v>
      </c>
      <c r="F11" s="26">
        <f t="shared" si="0"/>
        <v>72863.8</v>
      </c>
      <c r="G11" s="26">
        <f t="shared" si="0"/>
        <v>72863.8</v>
      </c>
      <c r="H11" s="26">
        <f t="shared" si="0"/>
        <v>388.50000000000006</v>
      </c>
      <c r="I11" s="26">
        <f t="shared" si="0"/>
        <v>-0.1000000000000032</v>
      </c>
      <c r="J11" s="26">
        <f t="shared" si="0"/>
        <v>73252.200000000012</v>
      </c>
      <c r="K11" s="26">
        <f t="shared" si="0"/>
        <v>73252.200000000012</v>
      </c>
      <c r="L11" s="26">
        <f t="shared" si="0"/>
        <v>-4091.7999999999993</v>
      </c>
      <c r="M11" s="26">
        <f t="shared" si="0"/>
        <v>86.899999999999991</v>
      </c>
      <c r="N11" s="26">
        <f t="shared" si="0"/>
        <v>69247.299999999988</v>
      </c>
      <c r="O11" s="12">
        <v>1</v>
      </c>
    </row>
    <row r="12" spans="1:15" ht="14.25" customHeight="1" x14ac:dyDescent="0.2">
      <c r="A12" s="10">
        <v>2</v>
      </c>
      <c r="B12" s="13" t="s">
        <v>13</v>
      </c>
      <c r="C12" s="17">
        <f>SUM(C18+C24+C30+C60)</f>
        <v>5026.1000000000004</v>
      </c>
      <c r="D12" s="17">
        <f t="shared" ref="D12:N16" si="1">SUM(D18+D24+D30+D60)</f>
        <v>298</v>
      </c>
      <c r="E12" s="17">
        <f t="shared" si="1"/>
        <v>45.1</v>
      </c>
      <c r="F12" s="17">
        <f t="shared" si="1"/>
        <v>5369.2</v>
      </c>
      <c r="G12" s="17">
        <f t="shared" si="1"/>
        <v>5369.2</v>
      </c>
      <c r="H12" s="17">
        <f t="shared" si="1"/>
        <v>24.300000000000008</v>
      </c>
      <c r="I12" s="17">
        <f t="shared" si="1"/>
        <v>0.2</v>
      </c>
      <c r="J12" s="17">
        <f t="shared" si="1"/>
        <v>5393.7000000000007</v>
      </c>
      <c r="K12" s="17">
        <f t="shared" si="1"/>
        <v>5393.7000000000007</v>
      </c>
      <c r="L12" s="17">
        <f t="shared" si="1"/>
        <v>604</v>
      </c>
      <c r="M12" s="17">
        <f t="shared" si="1"/>
        <v>0.1</v>
      </c>
      <c r="N12" s="17">
        <f t="shared" si="1"/>
        <v>5997.8</v>
      </c>
      <c r="O12" s="12">
        <v>2</v>
      </c>
    </row>
    <row r="13" spans="1:15" ht="14.25" customHeight="1" x14ac:dyDescent="0.2">
      <c r="A13" s="10">
        <v>3</v>
      </c>
      <c r="B13" s="13" t="s">
        <v>14</v>
      </c>
      <c r="C13" s="17">
        <f>SUM(C19+C25+C31+C61)</f>
        <v>32973.200000000004</v>
      </c>
      <c r="D13" s="17">
        <f t="shared" si="1"/>
        <v>1872.1000000000001</v>
      </c>
      <c r="E13" s="17">
        <f t="shared" si="1"/>
        <v>-0.69999999999999984</v>
      </c>
      <c r="F13" s="17">
        <f t="shared" si="1"/>
        <v>34844.600000000006</v>
      </c>
      <c r="G13" s="17">
        <f t="shared" si="1"/>
        <v>34844.600000000006</v>
      </c>
      <c r="H13" s="17">
        <f t="shared" si="1"/>
        <v>-487.60000000000014</v>
      </c>
      <c r="I13" s="17">
        <f t="shared" si="1"/>
        <v>-0.1</v>
      </c>
      <c r="J13" s="17">
        <f t="shared" si="1"/>
        <v>34356.9</v>
      </c>
      <c r="K13" s="17">
        <f t="shared" si="1"/>
        <v>34356.9</v>
      </c>
      <c r="L13" s="17">
        <f t="shared" si="1"/>
        <v>-3431.9</v>
      </c>
      <c r="M13" s="17">
        <f t="shared" si="1"/>
        <v>0.2</v>
      </c>
      <c r="N13" s="17">
        <f t="shared" si="1"/>
        <v>30925.200000000001</v>
      </c>
      <c r="O13" s="12">
        <v>3</v>
      </c>
    </row>
    <row r="14" spans="1:15" ht="14.25" customHeight="1" x14ac:dyDescent="0.2">
      <c r="A14" s="10">
        <v>4</v>
      </c>
      <c r="B14" s="13" t="s">
        <v>15</v>
      </c>
      <c r="C14" s="17">
        <f t="shared" ref="C14:F16" si="2">SUM(C20+C26+C32+C62)</f>
        <v>18134.3</v>
      </c>
      <c r="D14" s="17">
        <f t="shared" si="2"/>
        <v>1582.1999999999998</v>
      </c>
      <c r="E14" s="17">
        <f t="shared" si="2"/>
        <v>-0.1</v>
      </c>
      <c r="F14" s="17">
        <f t="shared" si="2"/>
        <v>19716.400000000001</v>
      </c>
      <c r="G14" s="17">
        <f t="shared" si="1"/>
        <v>19716.400000000001</v>
      </c>
      <c r="H14" s="17">
        <f t="shared" si="1"/>
        <v>20.800000000000221</v>
      </c>
      <c r="I14" s="17">
        <f t="shared" si="1"/>
        <v>-0.10000000000000003</v>
      </c>
      <c r="J14" s="17">
        <f t="shared" si="1"/>
        <v>19737.099999999999</v>
      </c>
      <c r="K14" s="17">
        <f t="shared" si="1"/>
        <v>19737.099999999999</v>
      </c>
      <c r="L14" s="17">
        <f t="shared" si="1"/>
        <v>-1662.5</v>
      </c>
      <c r="M14" s="17">
        <f t="shared" si="1"/>
        <v>0</v>
      </c>
      <c r="N14" s="17">
        <f t="shared" si="1"/>
        <v>18074.599999999999</v>
      </c>
      <c r="O14" s="12">
        <v>4</v>
      </c>
    </row>
    <row r="15" spans="1:15" ht="14.25" customHeight="1" x14ac:dyDescent="0.2">
      <c r="A15" s="10">
        <v>5</v>
      </c>
      <c r="B15" s="13" t="s">
        <v>16</v>
      </c>
      <c r="C15" s="17">
        <f t="shared" si="2"/>
        <v>1672.7999999999997</v>
      </c>
      <c r="D15" s="17">
        <f t="shared" si="2"/>
        <v>78.000000000000028</v>
      </c>
      <c r="E15" s="17">
        <f t="shared" si="2"/>
        <v>-29.999999999999996</v>
      </c>
      <c r="F15" s="17">
        <f t="shared" si="2"/>
        <v>1720.7999999999997</v>
      </c>
      <c r="G15" s="17">
        <f t="shared" si="1"/>
        <v>1720.7999999999997</v>
      </c>
      <c r="H15" s="17">
        <f t="shared" si="1"/>
        <v>-45.300000000000004</v>
      </c>
      <c r="I15" s="17">
        <f t="shared" si="1"/>
        <v>7.5999999999999961</v>
      </c>
      <c r="J15" s="17">
        <f t="shared" si="1"/>
        <v>1683.1</v>
      </c>
      <c r="K15" s="17">
        <f t="shared" si="1"/>
        <v>1683.1</v>
      </c>
      <c r="L15" s="17">
        <f t="shared" si="1"/>
        <v>-49.400000000000034</v>
      </c>
      <c r="M15" s="17">
        <f t="shared" si="1"/>
        <v>72</v>
      </c>
      <c r="N15" s="17">
        <f t="shared" si="1"/>
        <v>1705.6999999999994</v>
      </c>
      <c r="O15" s="12">
        <v>5</v>
      </c>
    </row>
    <row r="16" spans="1:15" ht="14.25" customHeight="1" x14ac:dyDescent="0.2">
      <c r="A16" s="10">
        <v>6</v>
      </c>
      <c r="B16" s="13" t="s">
        <v>17</v>
      </c>
      <c r="C16" s="17">
        <f t="shared" si="2"/>
        <v>10320.4</v>
      </c>
      <c r="D16" s="17">
        <f t="shared" si="2"/>
        <v>788.19999999999982</v>
      </c>
      <c r="E16" s="17">
        <f t="shared" si="2"/>
        <v>104.2</v>
      </c>
      <c r="F16" s="17">
        <f t="shared" si="2"/>
        <v>11212.8</v>
      </c>
      <c r="G16" s="17">
        <f t="shared" si="1"/>
        <v>11212.8</v>
      </c>
      <c r="H16" s="17">
        <f t="shared" si="1"/>
        <v>876.3</v>
      </c>
      <c r="I16" s="17">
        <f t="shared" si="1"/>
        <v>-7.6999999999999993</v>
      </c>
      <c r="J16" s="17">
        <f t="shared" si="1"/>
        <v>12081.400000000001</v>
      </c>
      <c r="K16" s="17">
        <f t="shared" si="1"/>
        <v>12081.400000000001</v>
      </c>
      <c r="L16" s="17">
        <f t="shared" si="1"/>
        <v>447.99999999999989</v>
      </c>
      <c r="M16" s="17">
        <f t="shared" si="1"/>
        <v>14.599999999999998</v>
      </c>
      <c r="N16" s="17">
        <f t="shared" si="1"/>
        <v>12544</v>
      </c>
      <c r="O16" s="12">
        <v>6</v>
      </c>
    </row>
    <row r="17" spans="1:15" ht="14.25" customHeight="1" x14ac:dyDescent="0.2">
      <c r="A17" s="10">
        <v>7</v>
      </c>
      <c r="B17" s="14" t="s">
        <v>18</v>
      </c>
      <c r="C17" s="27">
        <f>SUM(C18:C22)</f>
        <v>4256.3999999999987</v>
      </c>
      <c r="D17" s="27">
        <f t="shared" ref="D17:N17" si="3">SUM(D18:D22)</f>
        <v>583.69999999999993</v>
      </c>
      <c r="E17" s="28">
        <f t="shared" si="3"/>
        <v>201.2</v>
      </c>
      <c r="F17" s="27">
        <f t="shared" si="3"/>
        <v>5041.2999999999984</v>
      </c>
      <c r="G17" s="27">
        <f t="shared" si="3"/>
        <v>5041.2999999999984</v>
      </c>
      <c r="H17" s="27">
        <f t="shared" si="3"/>
        <v>214</v>
      </c>
      <c r="I17" s="27">
        <f t="shared" si="3"/>
        <v>0.1</v>
      </c>
      <c r="J17" s="27">
        <f t="shared" si="3"/>
        <v>5255.3999999999978</v>
      </c>
      <c r="K17" s="27">
        <f t="shared" si="3"/>
        <v>5255.3999999999978</v>
      </c>
      <c r="L17" s="27">
        <f t="shared" si="3"/>
        <v>-62.29999999999994</v>
      </c>
      <c r="M17" s="27">
        <f t="shared" si="3"/>
        <v>0.1</v>
      </c>
      <c r="N17" s="27">
        <f t="shared" si="3"/>
        <v>5193.1999999999989</v>
      </c>
      <c r="O17" s="12">
        <v>7</v>
      </c>
    </row>
    <row r="18" spans="1:15" ht="13.5" customHeight="1" x14ac:dyDescent="0.2">
      <c r="A18" s="10">
        <v>8</v>
      </c>
      <c r="B18" s="15" t="s">
        <v>19</v>
      </c>
      <c r="C18" s="16">
        <v>118.4</v>
      </c>
      <c r="D18" s="16">
        <v>83.5</v>
      </c>
      <c r="E18" s="16">
        <v>67</v>
      </c>
      <c r="F18" s="16">
        <f>SUM(C18:E18)</f>
        <v>268.89999999999998</v>
      </c>
      <c r="G18" s="16">
        <f>SUM(F18)</f>
        <v>268.89999999999998</v>
      </c>
      <c r="H18" s="16">
        <v>1.6</v>
      </c>
      <c r="I18" s="16">
        <v>0.1</v>
      </c>
      <c r="J18" s="16">
        <f>SUM(G18:I18)</f>
        <v>270.60000000000002</v>
      </c>
      <c r="K18" s="16">
        <f>SUM(J18)</f>
        <v>270.60000000000002</v>
      </c>
      <c r="L18" s="16">
        <v>69.8</v>
      </c>
      <c r="M18" s="16">
        <v>0.1</v>
      </c>
      <c r="N18" s="16">
        <f>SUM(K18:M18)</f>
        <v>340.50000000000006</v>
      </c>
      <c r="O18" s="12">
        <v>8</v>
      </c>
    </row>
    <row r="19" spans="1:15" ht="13.5" customHeight="1" x14ac:dyDescent="0.2">
      <c r="A19" s="10">
        <v>9</v>
      </c>
      <c r="B19" s="15" t="s">
        <v>20</v>
      </c>
      <c r="C19" s="17">
        <v>2280.7999999999988</v>
      </c>
      <c r="D19" s="17">
        <v>348.3</v>
      </c>
      <c r="E19" s="17">
        <v>0.1</v>
      </c>
      <c r="F19" s="16">
        <f t="shared" ref="F19:F22" si="4">SUM(C19:E19)</f>
        <v>2629.1999999999989</v>
      </c>
      <c r="G19" s="16">
        <f t="shared" ref="G19:G22" si="5">SUM(F19)</f>
        <v>2629.1999999999989</v>
      </c>
      <c r="H19" s="17">
        <v>185.1</v>
      </c>
      <c r="I19" s="17">
        <v>0</v>
      </c>
      <c r="J19" s="16">
        <f t="shared" ref="J19:J22" si="6">SUM(G19:I19)</f>
        <v>2814.2999999999988</v>
      </c>
      <c r="K19" s="16">
        <f t="shared" ref="K19:K22" si="7">SUM(J19)</f>
        <v>2814.2999999999988</v>
      </c>
      <c r="L19" s="17">
        <v>256.3</v>
      </c>
      <c r="M19" s="17">
        <v>0</v>
      </c>
      <c r="N19" s="16">
        <f t="shared" ref="N19:N22" si="8">SUM(K19:M19)</f>
        <v>3070.599999999999</v>
      </c>
      <c r="O19" s="12">
        <v>9</v>
      </c>
    </row>
    <row r="20" spans="1:15" ht="13.5" customHeight="1" x14ac:dyDescent="0.2">
      <c r="A20" s="10">
        <v>10</v>
      </c>
      <c r="B20" s="15" t="s">
        <v>21</v>
      </c>
      <c r="C20" s="17">
        <v>1637.1999999999996</v>
      </c>
      <c r="D20" s="17">
        <v>135.1</v>
      </c>
      <c r="E20" s="17">
        <v>0.1</v>
      </c>
      <c r="F20" s="16">
        <f t="shared" si="4"/>
        <v>1772.3999999999994</v>
      </c>
      <c r="G20" s="16">
        <f t="shared" si="5"/>
        <v>1772.3999999999994</v>
      </c>
      <c r="H20" s="17">
        <v>29.3</v>
      </c>
      <c r="I20" s="17">
        <v>-0.1</v>
      </c>
      <c r="J20" s="16">
        <f t="shared" si="6"/>
        <v>1801.5999999999995</v>
      </c>
      <c r="K20" s="16">
        <f t="shared" si="7"/>
        <v>1801.5999999999995</v>
      </c>
      <c r="L20" s="17">
        <v>-388.59999999999997</v>
      </c>
      <c r="M20" s="17">
        <v>0.1</v>
      </c>
      <c r="N20" s="16">
        <f t="shared" si="8"/>
        <v>1413.0999999999995</v>
      </c>
      <c r="O20" s="12">
        <v>10</v>
      </c>
    </row>
    <row r="21" spans="1:15" ht="13.5" customHeight="1" x14ac:dyDescent="0.2">
      <c r="A21" s="10">
        <v>11</v>
      </c>
      <c r="B21" s="15" t="s">
        <v>22</v>
      </c>
      <c r="C21" s="17">
        <v>0</v>
      </c>
      <c r="D21" s="18">
        <v>0</v>
      </c>
      <c r="E21" s="18">
        <v>0</v>
      </c>
      <c r="F21" s="16">
        <f t="shared" si="4"/>
        <v>0</v>
      </c>
      <c r="G21" s="16">
        <f t="shared" si="5"/>
        <v>0</v>
      </c>
      <c r="H21" s="18">
        <v>0</v>
      </c>
      <c r="I21" s="18">
        <v>0</v>
      </c>
      <c r="J21" s="16">
        <f t="shared" si="6"/>
        <v>0</v>
      </c>
      <c r="K21" s="16">
        <f t="shared" si="7"/>
        <v>0</v>
      </c>
      <c r="L21" s="18">
        <v>0</v>
      </c>
      <c r="M21" s="18">
        <v>0</v>
      </c>
      <c r="N21" s="16">
        <f t="shared" si="8"/>
        <v>0</v>
      </c>
      <c r="O21" s="12">
        <v>11</v>
      </c>
    </row>
    <row r="22" spans="1:15" ht="13.5" customHeight="1" x14ac:dyDescent="0.2">
      <c r="A22" s="10">
        <v>12</v>
      </c>
      <c r="B22" s="15" t="s">
        <v>23</v>
      </c>
      <c r="C22" s="16">
        <v>219.99999999999997</v>
      </c>
      <c r="D22" s="16">
        <v>16.8</v>
      </c>
      <c r="E22" s="16">
        <v>134</v>
      </c>
      <c r="F22" s="16">
        <f t="shared" si="4"/>
        <v>370.79999999999995</v>
      </c>
      <c r="G22" s="16">
        <f t="shared" si="5"/>
        <v>370.79999999999995</v>
      </c>
      <c r="H22" s="16">
        <v>-1.9999999999999991</v>
      </c>
      <c r="I22" s="16">
        <v>0.1</v>
      </c>
      <c r="J22" s="16">
        <f t="shared" si="6"/>
        <v>368.9</v>
      </c>
      <c r="K22" s="16">
        <f t="shared" si="7"/>
        <v>368.9</v>
      </c>
      <c r="L22" s="16">
        <v>0.2</v>
      </c>
      <c r="M22" s="16">
        <v>-0.1</v>
      </c>
      <c r="N22" s="16">
        <f t="shared" si="8"/>
        <v>368.99999999999994</v>
      </c>
      <c r="O22" s="12">
        <v>12</v>
      </c>
    </row>
    <row r="23" spans="1:15" ht="14.25" customHeight="1" x14ac:dyDescent="0.2">
      <c r="A23" s="10">
        <v>13</v>
      </c>
      <c r="B23" s="14" t="s">
        <v>24</v>
      </c>
      <c r="C23" s="27">
        <f>SUM(C24:C28)</f>
        <v>10583.899999999998</v>
      </c>
      <c r="D23" s="27">
        <f t="shared" ref="D23:N23" si="9">SUM(D24:D28)</f>
        <v>1364.5</v>
      </c>
      <c r="E23" s="27">
        <f t="shared" si="9"/>
        <v>-69.099999999999994</v>
      </c>
      <c r="F23" s="27">
        <f t="shared" si="9"/>
        <v>11879.3</v>
      </c>
      <c r="G23" s="27">
        <f t="shared" si="9"/>
        <v>11879.3</v>
      </c>
      <c r="H23" s="27">
        <f t="shared" si="9"/>
        <v>208.10000000000002</v>
      </c>
      <c r="I23" s="27">
        <f t="shared" si="9"/>
        <v>7.5999999999999961</v>
      </c>
      <c r="J23" s="27">
        <f t="shared" si="9"/>
        <v>12095</v>
      </c>
      <c r="K23" s="27">
        <f t="shared" si="9"/>
        <v>12095</v>
      </c>
      <c r="L23" s="27">
        <f t="shared" si="9"/>
        <v>568.50000000000023</v>
      </c>
      <c r="M23" s="27">
        <f t="shared" si="9"/>
        <v>72.199999999999989</v>
      </c>
      <c r="N23" s="27">
        <f t="shared" si="9"/>
        <v>12735.699999999999</v>
      </c>
      <c r="O23" s="12">
        <v>13</v>
      </c>
    </row>
    <row r="24" spans="1:15" ht="13.5" customHeight="1" x14ac:dyDescent="0.2">
      <c r="A24" s="10">
        <v>14</v>
      </c>
      <c r="B24" s="15" t="s">
        <v>25</v>
      </c>
      <c r="C24" s="17">
        <v>42.7</v>
      </c>
      <c r="D24" s="17">
        <v>2.4000000000000004</v>
      </c>
      <c r="E24" s="17">
        <v>-21.9</v>
      </c>
      <c r="F24" s="16">
        <f t="shared" ref="F24:F28" si="10">SUM(C24:E24)</f>
        <v>23.200000000000003</v>
      </c>
      <c r="G24" s="16">
        <f t="shared" ref="G24:G28" si="11">SUM(F24)</f>
        <v>23.200000000000003</v>
      </c>
      <c r="H24" s="17">
        <v>-0.30000000000000004</v>
      </c>
      <c r="I24" s="17">
        <v>0.1</v>
      </c>
      <c r="J24" s="16">
        <f t="shared" ref="J24:J28" si="12">SUM(G24:I24)</f>
        <v>23.000000000000004</v>
      </c>
      <c r="K24" s="16">
        <f t="shared" ref="K24:K28" si="13">SUM(J24)</f>
        <v>23.000000000000004</v>
      </c>
      <c r="L24" s="17">
        <v>0.1</v>
      </c>
      <c r="M24" s="17">
        <v>0</v>
      </c>
      <c r="N24" s="16">
        <f t="shared" ref="N24:N28" si="14">SUM(K24:M24)</f>
        <v>23.100000000000005</v>
      </c>
      <c r="O24" s="12">
        <v>14</v>
      </c>
    </row>
    <row r="25" spans="1:15" ht="13.5" customHeight="1" x14ac:dyDescent="0.2">
      <c r="A25" s="10">
        <v>15</v>
      </c>
      <c r="B25" s="15" t="s">
        <v>20</v>
      </c>
      <c r="C25" s="17">
        <v>4955.6999999999989</v>
      </c>
      <c r="D25" s="17">
        <v>739.1</v>
      </c>
      <c r="E25" s="17">
        <v>0.8</v>
      </c>
      <c r="F25" s="16">
        <f t="shared" si="10"/>
        <v>5695.5999999999995</v>
      </c>
      <c r="G25" s="16">
        <f t="shared" si="11"/>
        <v>5695.5999999999995</v>
      </c>
      <c r="H25" s="17">
        <v>-268.10000000000008</v>
      </c>
      <c r="I25" s="17">
        <v>0.1</v>
      </c>
      <c r="J25" s="16">
        <f t="shared" si="12"/>
        <v>5427.5999999999995</v>
      </c>
      <c r="K25" s="16">
        <f t="shared" si="13"/>
        <v>5427.5999999999995</v>
      </c>
      <c r="L25" s="17">
        <v>561.60000000000014</v>
      </c>
      <c r="M25" s="17">
        <v>0</v>
      </c>
      <c r="N25" s="16">
        <f t="shared" si="14"/>
        <v>5989.2</v>
      </c>
      <c r="O25" s="12">
        <v>15</v>
      </c>
    </row>
    <row r="26" spans="1:15" ht="13.5" customHeight="1" x14ac:dyDescent="0.2">
      <c r="A26" s="10">
        <v>16</v>
      </c>
      <c r="B26" s="15" t="s">
        <v>26</v>
      </c>
      <c r="C26" s="17">
        <v>1968</v>
      </c>
      <c r="D26" s="17">
        <v>-148.79999999999995</v>
      </c>
      <c r="E26" s="17">
        <v>0</v>
      </c>
      <c r="F26" s="16">
        <f t="shared" si="10"/>
        <v>1819.2</v>
      </c>
      <c r="G26" s="16">
        <f t="shared" si="11"/>
        <v>1819.2</v>
      </c>
      <c r="H26" s="17">
        <v>-57.099999999999987</v>
      </c>
      <c r="I26" s="17">
        <v>-0.20000000000000004</v>
      </c>
      <c r="J26" s="16">
        <f t="shared" si="12"/>
        <v>1761.9</v>
      </c>
      <c r="K26" s="16">
        <f t="shared" si="13"/>
        <v>1761.9</v>
      </c>
      <c r="L26" s="17">
        <v>38.700000000000003</v>
      </c>
      <c r="M26" s="17">
        <v>0</v>
      </c>
      <c r="N26" s="16">
        <f t="shared" si="14"/>
        <v>1800.6000000000001</v>
      </c>
      <c r="O26" s="12">
        <v>16</v>
      </c>
    </row>
    <row r="27" spans="1:15" ht="13.5" customHeight="1" x14ac:dyDescent="0.2">
      <c r="A27" s="10">
        <v>17</v>
      </c>
      <c r="B27" s="15" t="s">
        <v>22</v>
      </c>
      <c r="C27" s="17">
        <v>932.4</v>
      </c>
      <c r="D27" s="17">
        <v>223.4</v>
      </c>
      <c r="E27" s="17">
        <v>-29.899999999999995</v>
      </c>
      <c r="F27" s="16">
        <f t="shared" si="10"/>
        <v>1125.8999999999999</v>
      </c>
      <c r="G27" s="16">
        <f t="shared" si="11"/>
        <v>1125.8999999999999</v>
      </c>
      <c r="H27" s="17">
        <v>-60.2</v>
      </c>
      <c r="I27" s="17">
        <v>7.6999999999999957</v>
      </c>
      <c r="J27" s="16">
        <f t="shared" si="12"/>
        <v>1073.3999999999999</v>
      </c>
      <c r="K27" s="16">
        <f t="shared" si="13"/>
        <v>1073.3999999999999</v>
      </c>
      <c r="L27" s="17">
        <v>193.89999999999998</v>
      </c>
      <c r="M27" s="17">
        <v>72.099999999999994</v>
      </c>
      <c r="N27" s="16">
        <f t="shared" si="14"/>
        <v>1339.3999999999996</v>
      </c>
      <c r="O27" s="12">
        <v>17</v>
      </c>
    </row>
    <row r="28" spans="1:15" ht="13.5" customHeight="1" x14ac:dyDescent="0.2">
      <c r="A28" s="10">
        <v>18</v>
      </c>
      <c r="B28" s="15" t="s">
        <v>23</v>
      </c>
      <c r="C28" s="17">
        <v>2685.0999999999995</v>
      </c>
      <c r="D28" s="17">
        <v>548.39999999999986</v>
      </c>
      <c r="E28" s="17">
        <v>-18.099999999999998</v>
      </c>
      <c r="F28" s="16">
        <f t="shared" si="10"/>
        <v>3215.3999999999992</v>
      </c>
      <c r="G28" s="16">
        <f t="shared" si="11"/>
        <v>3215.3999999999992</v>
      </c>
      <c r="H28" s="17">
        <v>593.80000000000007</v>
      </c>
      <c r="I28" s="17">
        <v>-0.1</v>
      </c>
      <c r="J28" s="16">
        <f t="shared" si="12"/>
        <v>3809.0999999999995</v>
      </c>
      <c r="K28" s="16">
        <f t="shared" si="13"/>
        <v>3809.0999999999995</v>
      </c>
      <c r="L28" s="17">
        <v>-225.79999999999998</v>
      </c>
      <c r="M28" s="17">
        <v>0.1</v>
      </c>
      <c r="N28" s="16">
        <f t="shared" si="14"/>
        <v>3583.3999999999992</v>
      </c>
      <c r="O28" s="12">
        <v>18</v>
      </c>
    </row>
    <row r="29" spans="1:15" ht="14.25" customHeight="1" x14ac:dyDescent="0.2">
      <c r="A29" s="10">
        <v>19</v>
      </c>
      <c r="B29" s="14" t="s">
        <v>27</v>
      </c>
      <c r="C29" s="27">
        <f>SUM(C30:C34)</f>
        <v>49053.9</v>
      </c>
      <c r="D29" s="27">
        <f t="shared" ref="D29:N29" si="15">SUM(D30:D34)</f>
        <v>2747.7</v>
      </c>
      <c r="E29" s="27">
        <f t="shared" si="15"/>
        <v>-1.7999999999999998</v>
      </c>
      <c r="F29" s="27">
        <f t="shared" si="15"/>
        <v>51799.8</v>
      </c>
      <c r="G29" s="27">
        <f t="shared" si="15"/>
        <v>51799.8</v>
      </c>
      <c r="H29" s="27">
        <f t="shared" si="15"/>
        <v>-642.5</v>
      </c>
      <c r="I29" s="27">
        <f t="shared" si="15"/>
        <v>-0.2</v>
      </c>
      <c r="J29" s="27">
        <f t="shared" si="15"/>
        <v>51157.100000000006</v>
      </c>
      <c r="K29" s="27">
        <f t="shared" si="15"/>
        <v>51157.100000000006</v>
      </c>
      <c r="L29" s="27">
        <f t="shared" si="15"/>
        <v>-3626.8000000000006</v>
      </c>
      <c r="M29" s="27">
        <f t="shared" si="15"/>
        <v>0.1</v>
      </c>
      <c r="N29" s="27">
        <f t="shared" si="15"/>
        <v>47530.400000000001</v>
      </c>
      <c r="O29" s="12">
        <v>19</v>
      </c>
    </row>
    <row r="30" spans="1:15" ht="13.5" customHeight="1" x14ac:dyDescent="0.2">
      <c r="A30" s="10">
        <v>20</v>
      </c>
      <c r="B30" s="15" t="s">
        <v>25</v>
      </c>
      <c r="C30" s="17">
        <f>SUM(C36+C42+C48+C54)</f>
        <v>4865</v>
      </c>
      <c r="D30" s="17">
        <f t="shared" ref="D30:N34" si="16">SUM(D36+D42+D48+D54)</f>
        <v>212.09999999999997</v>
      </c>
      <c r="E30" s="17">
        <f t="shared" si="16"/>
        <v>0</v>
      </c>
      <c r="F30" s="17">
        <f t="shared" si="16"/>
        <v>5077.0999999999995</v>
      </c>
      <c r="G30" s="17">
        <f t="shared" si="16"/>
        <v>5077.0999999999995</v>
      </c>
      <c r="H30" s="17">
        <f t="shared" si="16"/>
        <v>23.000000000000007</v>
      </c>
      <c r="I30" s="17">
        <f t="shared" si="16"/>
        <v>0</v>
      </c>
      <c r="J30" s="17">
        <f t="shared" si="16"/>
        <v>5100.1000000000004</v>
      </c>
      <c r="K30" s="17">
        <f t="shared" si="16"/>
        <v>5100.1000000000004</v>
      </c>
      <c r="L30" s="17">
        <f t="shared" si="16"/>
        <v>534.1</v>
      </c>
      <c r="M30" s="17">
        <f t="shared" si="16"/>
        <v>0</v>
      </c>
      <c r="N30" s="17">
        <f t="shared" si="16"/>
        <v>5634.2</v>
      </c>
      <c r="O30" s="12">
        <v>20</v>
      </c>
    </row>
    <row r="31" spans="1:15" ht="13.5" customHeight="1" x14ac:dyDescent="0.2">
      <c r="A31" s="10">
        <v>21</v>
      </c>
      <c r="B31" s="15" t="s">
        <v>20</v>
      </c>
      <c r="C31" s="17">
        <f>SUM(C37+C43+C49+C55)</f>
        <v>25736.700000000004</v>
      </c>
      <c r="D31" s="17">
        <f t="shared" si="16"/>
        <v>784.7</v>
      </c>
      <c r="E31" s="17">
        <f t="shared" si="16"/>
        <v>-1.5999999999999999</v>
      </c>
      <c r="F31" s="17">
        <f t="shared" si="16"/>
        <v>26519.800000000003</v>
      </c>
      <c r="G31" s="17">
        <f t="shared" si="16"/>
        <v>26519.800000000003</v>
      </c>
      <c r="H31" s="17">
        <f t="shared" si="16"/>
        <v>-404.60000000000008</v>
      </c>
      <c r="I31" s="17">
        <f t="shared" si="16"/>
        <v>-0.2</v>
      </c>
      <c r="J31" s="17">
        <f t="shared" si="16"/>
        <v>26115.000000000004</v>
      </c>
      <c r="K31" s="17">
        <f t="shared" si="16"/>
        <v>26115.000000000004</v>
      </c>
      <c r="L31" s="17">
        <f t="shared" si="16"/>
        <v>-4249.8</v>
      </c>
      <c r="M31" s="17">
        <f t="shared" si="16"/>
        <v>0.2</v>
      </c>
      <c r="N31" s="17">
        <f t="shared" si="16"/>
        <v>21865.4</v>
      </c>
      <c r="O31" s="12">
        <v>21</v>
      </c>
    </row>
    <row r="32" spans="1:15" ht="13.5" customHeight="1" x14ac:dyDescent="0.2">
      <c r="A32" s="10">
        <v>22</v>
      </c>
      <c r="B32" s="15" t="s">
        <v>26</v>
      </c>
      <c r="C32" s="17">
        <f t="shared" ref="C32:N34" si="17">SUM(C38+C44+C50+C56)</f>
        <v>14529.1</v>
      </c>
      <c r="D32" s="17">
        <f t="shared" si="17"/>
        <v>1595.8999999999999</v>
      </c>
      <c r="E32" s="17">
        <f t="shared" si="16"/>
        <v>-0.2</v>
      </c>
      <c r="F32" s="17">
        <f t="shared" si="17"/>
        <v>16124.800000000001</v>
      </c>
      <c r="G32" s="17">
        <f t="shared" si="17"/>
        <v>16124.800000000001</v>
      </c>
      <c r="H32" s="17">
        <f t="shared" si="16"/>
        <v>48.600000000000207</v>
      </c>
      <c r="I32" s="17">
        <f t="shared" si="16"/>
        <v>0.2</v>
      </c>
      <c r="J32" s="17">
        <f t="shared" si="16"/>
        <v>16173.6</v>
      </c>
      <c r="K32" s="17">
        <f t="shared" si="16"/>
        <v>16173.6</v>
      </c>
      <c r="L32" s="17">
        <f t="shared" si="16"/>
        <v>-1312.6</v>
      </c>
      <c r="M32" s="17">
        <f t="shared" si="16"/>
        <v>-0.1</v>
      </c>
      <c r="N32" s="17">
        <f t="shared" si="17"/>
        <v>14860.9</v>
      </c>
      <c r="O32" s="12">
        <v>22</v>
      </c>
    </row>
    <row r="33" spans="1:15" ht="13.5" customHeight="1" x14ac:dyDescent="0.2">
      <c r="A33" s="10">
        <v>23</v>
      </c>
      <c r="B33" s="15" t="s">
        <v>22</v>
      </c>
      <c r="C33" s="17">
        <f t="shared" si="17"/>
        <v>740.39999999999986</v>
      </c>
      <c r="D33" s="17">
        <f t="shared" si="17"/>
        <v>-145.39999999999998</v>
      </c>
      <c r="E33" s="17">
        <f t="shared" si="16"/>
        <v>-0.1</v>
      </c>
      <c r="F33" s="17">
        <f t="shared" si="17"/>
        <v>594.89999999999986</v>
      </c>
      <c r="G33" s="17">
        <f t="shared" si="17"/>
        <v>594.89999999999986</v>
      </c>
      <c r="H33" s="17">
        <f t="shared" si="16"/>
        <v>14.899999999999999</v>
      </c>
      <c r="I33" s="17">
        <f t="shared" si="16"/>
        <v>-0.1</v>
      </c>
      <c r="J33" s="17">
        <f t="shared" si="16"/>
        <v>609.69999999999993</v>
      </c>
      <c r="K33" s="17">
        <f t="shared" si="16"/>
        <v>609.69999999999993</v>
      </c>
      <c r="L33" s="17">
        <f t="shared" si="16"/>
        <v>-243.3</v>
      </c>
      <c r="M33" s="17">
        <f t="shared" si="16"/>
        <v>-0.1</v>
      </c>
      <c r="N33" s="17">
        <f t="shared" si="17"/>
        <v>366.29999999999984</v>
      </c>
      <c r="O33" s="12">
        <v>23</v>
      </c>
    </row>
    <row r="34" spans="1:15" ht="13.5" customHeight="1" x14ac:dyDescent="0.2">
      <c r="A34" s="10">
        <v>24</v>
      </c>
      <c r="B34" s="15" t="s">
        <v>23</v>
      </c>
      <c r="C34" s="17">
        <f t="shared" si="17"/>
        <v>3182.7000000000003</v>
      </c>
      <c r="D34" s="17">
        <f t="shared" si="17"/>
        <v>300.39999999999998</v>
      </c>
      <c r="E34" s="17">
        <f t="shared" si="16"/>
        <v>0.1</v>
      </c>
      <c r="F34" s="17">
        <f t="shared" si="17"/>
        <v>3483.2000000000007</v>
      </c>
      <c r="G34" s="17">
        <f t="shared" si="17"/>
        <v>3483.2000000000007</v>
      </c>
      <c r="H34" s="17">
        <f t="shared" si="16"/>
        <v>-324.40000000000015</v>
      </c>
      <c r="I34" s="17">
        <f t="shared" si="16"/>
        <v>-0.1</v>
      </c>
      <c r="J34" s="17">
        <f t="shared" si="16"/>
        <v>3158.7000000000007</v>
      </c>
      <c r="K34" s="17">
        <f t="shared" si="16"/>
        <v>3158.7000000000007</v>
      </c>
      <c r="L34" s="17">
        <f t="shared" si="16"/>
        <v>1644.7999999999997</v>
      </c>
      <c r="M34" s="17">
        <f t="shared" si="16"/>
        <v>0.1</v>
      </c>
      <c r="N34" s="17">
        <f t="shared" si="17"/>
        <v>4803.6000000000004</v>
      </c>
      <c r="O34" s="12">
        <v>24</v>
      </c>
    </row>
    <row r="35" spans="1:15" ht="14.1" customHeight="1" x14ac:dyDescent="0.2">
      <c r="A35" s="10">
        <v>25</v>
      </c>
      <c r="B35" s="14" t="s">
        <v>28</v>
      </c>
      <c r="C35" s="17">
        <f>SUM(C36:C40)</f>
        <v>5388.5</v>
      </c>
      <c r="D35" s="17">
        <f t="shared" ref="D35:N35" si="18">SUM(D36:D40)</f>
        <v>341.2</v>
      </c>
      <c r="E35" s="17">
        <f t="shared" si="18"/>
        <v>0</v>
      </c>
      <c r="F35" s="17">
        <f t="shared" si="18"/>
        <v>5729.7</v>
      </c>
      <c r="G35" s="17">
        <f t="shared" si="18"/>
        <v>5729.7</v>
      </c>
      <c r="H35" s="17">
        <f t="shared" si="18"/>
        <v>92.899999999999949</v>
      </c>
      <c r="I35" s="17">
        <f t="shared" si="18"/>
        <v>0</v>
      </c>
      <c r="J35" s="17">
        <f t="shared" si="18"/>
        <v>5822.5999999999995</v>
      </c>
      <c r="K35" s="17">
        <f t="shared" si="18"/>
        <v>5822.5999999999995</v>
      </c>
      <c r="L35" s="17">
        <f t="shared" si="18"/>
        <v>656.59999999999991</v>
      </c>
      <c r="M35" s="17">
        <f t="shared" si="18"/>
        <v>0</v>
      </c>
      <c r="N35" s="17">
        <f t="shared" si="18"/>
        <v>6479.1999999999989</v>
      </c>
      <c r="O35" s="12">
        <v>25</v>
      </c>
    </row>
    <row r="36" spans="1:15" ht="13.15" customHeight="1" x14ac:dyDescent="0.2">
      <c r="A36" s="10">
        <v>26</v>
      </c>
      <c r="B36" s="15" t="s">
        <v>29</v>
      </c>
      <c r="C36" s="17">
        <v>4490.7</v>
      </c>
      <c r="D36" s="17">
        <v>245.6</v>
      </c>
      <c r="E36" s="17">
        <v>0</v>
      </c>
      <c r="F36" s="16">
        <f t="shared" ref="F36:F40" si="19">SUM(C36:E36)</f>
        <v>4736.3</v>
      </c>
      <c r="G36" s="16">
        <f t="shared" ref="G36:G40" si="20">SUM(F36)</f>
        <v>4736.3</v>
      </c>
      <c r="H36" s="17">
        <v>-64.099999999999994</v>
      </c>
      <c r="I36" s="17">
        <v>0</v>
      </c>
      <c r="J36" s="16">
        <f t="shared" ref="J36:J40" si="21">SUM(G36:I36)</f>
        <v>4672.2</v>
      </c>
      <c r="K36" s="16">
        <f t="shared" ref="K36:K40" si="22">SUM(J36)</f>
        <v>4672.2</v>
      </c>
      <c r="L36" s="17">
        <v>530.9</v>
      </c>
      <c r="M36" s="17">
        <v>0</v>
      </c>
      <c r="N36" s="16">
        <f t="shared" ref="N36:N40" si="23">SUM(K36:M36)</f>
        <v>5203.0999999999995</v>
      </c>
      <c r="O36" s="12">
        <v>26</v>
      </c>
    </row>
    <row r="37" spans="1:15" ht="13.15" customHeight="1" x14ac:dyDescent="0.2">
      <c r="A37" s="10">
        <v>27</v>
      </c>
      <c r="B37" s="15" t="s">
        <v>30</v>
      </c>
      <c r="C37" s="16">
        <v>0</v>
      </c>
      <c r="D37" s="16">
        <v>0</v>
      </c>
      <c r="E37" s="16">
        <v>0</v>
      </c>
      <c r="F37" s="16">
        <f t="shared" si="19"/>
        <v>0</v>
      </c>
      <c r="G37" s="16">
        <f t="shared" si="20"/>
        <v>0</v>
      </c>
      <c r="H37" s="16">
        <v>0</v>
      </c>
      <c r="I37" s="16">
        <v>0</v>
      </c>
      <c r="J37" s="16">
        <f t="shared" si="21"/>
        <v>0</v>
      </c>
      <c r="K37" s="16">
        <f t="shared" si="22"/>
        <v>0</v>
      </c>
      <c r="L37" s="16">
        <v>0</v>
      </c>
      <c r="M37" s="16">
        <v>0</v>
      </c>
      <c r="N37" s="16">
        <f t="shared" si="23"/>
        <v>0</v>
      </c>
      <c r="O37" s="12">
        <v>27</v>
      </c>
    </row>
    <row r="38" spans="1:15" ht="13.15" customHeight="1" x14ac:dyDescent="0.2">
      <c r="A38" s="10">
        <v>28</v>
      </c>
      <c r="B38" s="15" t="s">
        <v>31</v>
      </c>
      <c r="C38" s="16">
        <v>0</v>
      </c>
      <c r="D38" s="16">
        <v>0</v>
      </c>
      <c r="E38" s="16">
        <v>0</v>
      </c>
      <c r="F38" s="16">
        <f t="shared" si="19"/>
        <v>0</v>
      </c>
      <c r="G38" s="16">
        <f t="shared" si="20"/>
        <v>0</v>
      </c>
      <c r="H38" s="16">
        <v>0</v>
      </c>
      <c r="I38" s="16">
        <v>0</v>
      </c>
      <c r="J38" s="16">
        <f t="shared" si="21"/>
        <v>0</v>
      </c>
      <c r="K38" s="16">
        <f t="shared" si="22"/>
        <v>0</v>
      </c>
      <c r="L38" s="16">
        <v>0</v>
      </c>
      <c r="M38" s="16">
        <v>0</v>
      </c>
      <c r="N38" s="16">
        <f t="shared" si="23"/>
        <v>0</v>
      </c>
      <c r="O38" s="12">
        <v>28</v>
      </c>
    </row>
    <row r="39" spans="1:15" ht="13.15" customHeight="1" x14ac:dyDescent="0.2">
      <c r="A39" s="10">
        <v>29</v>
      </c>
      <c r="B39" s="15" t="s">
        <v>32</v>
      </c>
      <c r="C39" s="16">
        <v>0</v>
      </c>
      <c r="D39" s="16">
        <v>0</v>
      </c>
      <c r="E39" s="16">
        <v>0</v>
      </c>
      <c r="F39" s="16">
        <f t="shared" si="19"/>
        <v>0</v>
      </c>
      <c r="G39" s="16">
        <f t="shared" si="20"/>
        <v>0</v>
      </c>
      <c r="H39" s="16">
        <v>0</v>
      </c>
      <c r="I39" s="16">
        <v>0</v>
      </c>
      <c r="J39" s="16">
        <f t="shared" si="21"/>
        <v>0</v>
      </c>
      <c r="K39" s="16">
        <f t="shared" si="22"/>
        <v>0</v>
      </c>
      <c r="L39" s="16">
        <v>0</v>
      </c>
      <c r="M39" s="16">
        <v>0</v>
      </c>
      <c r="N39" s="16">
        <f t="shared" si="23"/>
        <v>0</v>
      </c>
      <c r="O39" s="12">
        <v>29</v>
      </c>
    </row>
    <row r="40" spans="1:15" ht="13.15" customHeight="1" x14ac:dyDescent="0.2">
      <c r="A40" s="10">
        <v>30</v>
      </c>
      <c r="B40" s="15" t="s">
        <v>33</v>
      </c>
      <c r="C40" s="17">
        <v>897.79999999999984</v>
      </c>
      <c r="D40" s="17">
        <v>95.59999999999998</v>
      </c>
      <c r="E40" s="17">
        <v>0</v>
      </c>
      <c r="F40" s="16">
        <f t="shared" si="19"/>
        <v>993.39999999999986</v>
      </c>
      <c r="G40" s="16">
        <f t="shared" si="20"/>
        <v>993.39999999999986</v>
      </c>
      <c r="H40" s="19">
        <v>156.99999999999994</v>
      </c>
      <c r="I40" s="19">
        <v>0</v>
      </c>
      <c r="J40" s="16">
        <f t="shared" si="21"/>
        <v>1150.3999999999999</v>
      </c>
      <c r="K40" s="16">
        <f t="shared" si="22"/>
        <v>1150.3999999999999</v>
      </c>
      <c r="L40" s="19">
        <v>125.69999999999999</v>
      </c>
      <c r="M40" s="19">
        <v>0</v>
      </c>
      <c r="N40" s="16">
        <f t="shared" si="23"/>
        <v>1276.0999999999999</v>
      </c>
      <c r="O40" s="12">
        <v>30</v>
      </c>
    </row>
    <row r="41" spans="1:15" ht="14.1" customHeight="1" x14ac:dyDescent="0.2">
      <c r="A41" s="10">
        <v>31</v>
      </c>
      <c r="B41" s="14" t="s">
        <v>34</v>
      </c>
      <c r="C41" s="17">
        <f>SUM(C42:C46)</f>
        <v>26758.100000000006</v>
      </c>
      <c r="D41" s="17">
        <f t="shared" ref="D41:N41" si="24">SUM(D42:D46)</f>
        <v>1797.2</v>
      </c>
      <c r="E41" s="17">
        <f t="shared" si="24"/>
        <v>0.2</v>
      </c>
      <c r="F41" s="17">
        <f t="shared" si="24"/>
        <v>28555.500000000004</v>
      </c>
      <c r="G41" s="17">
        <f t="shared" si="24"/>
        <v>28555.500000000004</v>
      </c>
      <c r="H41" s="17">
        <f t="shared" si="24"/>
        <v>-993.3</v>
      </c>
      <c r="I41" s="17">
        <f t="shared" si="24"/>
        <v>-0.2</v>
      </c>
      <c r="J41" s="17">
        <f t="shared" si="24"/>
        <v>27562.000000000004</v>
      </c>
      <c r="K41" s="17">
        <f t="shared" si="24"/>
        <v>27562.000000000004</v>
      </c>
      <c r="L41" s="17">
        <f t="shared" si="24"/>
        <v>-2315.1</v>
      </c>
      <c r="M41" s="17">
        <f t="shared" si="24"/>
        <v>0.1</v>
      </c>
      <c r="N41" s="17">
        <f t="shared" si="24"/>
        <v>25247.000000000004</v>
      </c>
      <c r="O41" s="12">
        <v>31</v>
      </c>
    </row>
    <row r="42" spans="1:15" ht="13.15" customHeight="1" x14ac:dyDescent="0.2">
      <c r="A42" s="10">
        <v>32</v>
      </c>
      <c r="B42" s="15" t="s">
        <v>35</v>
      </c>
      <c r="C42" s="16">
        <v>0</v>
      </c>
      <c r="D42" s="16">
        <v>0</v>
      </c>
      <c r="E42" s="16">
        <v>0</v>
      </c>
      <c r="F42" s="16">
        <f t="shared" ref="F42:F46" si="25">SUM(C42:E42)</f>
        <v>0</v>
      </c>
      <c r="G42" s="16">
        <f t="shared" ref="G42:G46" si="26">SUM(F42)</f>
        <v>0</v>
      </c>
      <c r="H42" s="16">
        <v>0</v>
      </c>
      <c r="I42" s="16">
        <v>0</v>
      </c>
      <c r="J42" s="16">
        <f t="shared" ref="J42:J46" si="27">SUM(G42:I42)</f>
        <v>0</v>
      </c>
      <c r="K42" s="16">
        <f t="shared" ref="K42:K46" si="28">SUM(J42)</f>
        <v>0</v>
      </c>
      <c r="L42" s="16">
        <v>0</v>
      </c>
      <c r="M42" s="16">
        <v>0</v>
      </c>
      <c r="N42" s="16">
        <f t="shared" ref="N42:N46" si="29">SUM(K42:M42)</f>
        <v>0</v>
      </c>
      <c r="O42" s="12">
        <v>32</v>
      </c>
    </row>
    <row r="43" spans="1:15" ht="13.15" customHeight="1" x14ac:dyDescent="0.2">
      <c r="A43" s="10">
        <v>33</v>
      </c>
      <c r="B43" s="15" t="s">
        <v>30</v>
      </c>
      <c r="C43" s="17">
        <v>15681.500000000004</v>
      </c>
      <c r="D43" s="17">
        <v>1388.6000000000001</v>
      </c>
      <c r="E43" s="17">
        <v>0</v>
      </c>
      <c r="F43" s="16">
        <f t="shared" si="25"/>
        <v>17070.100000000002</v>
      </c>
      <c r="G43" s="16">
        <f t="shared" si="26"/>
        <v>17070.100000000002</v>
      </c>
      <c r="H43" s="17">
        <v>-415.7</v>
      </c>
      <c r="I43" s="17">
        <v>-0.1</v>
      </c>
      <c r="J43" s="16">
        <f t="shared" si="27"/>
        <v>16654.300000000003</v>
      </c>
      <c r="K43" s="16">
        <f t="shared" si="28"/>
        <v>16654.300000000003</v>
      </c>
      <c r="L43" s="17">
        <v>-2014.9</v>
      </c>
      <c r="M43" s="17">
        <v>0.1</v>
      </c>
      <c r="N43" s="16">
        <f t="shared" si="29"/>
        <v>14639.500000000004</v>
      </c>
      <c r="O43" s="12">
        <v>33</v>
      </c>
    </row>
    <row r="44" spans="1:15" ht="13.15" customHeight="1" x14ac:dyDescent="0.2">
      <c r="A44" s="10">
        <v>34</v>
      </c>
      <c r="B44" s="15" t="s">
        <v>31</v>
      </c>
      <c r="C44" s="17">
        <v>10819.1</v>
      </c>
      <c r="D44" s="17">
        <v>408.59999999999997</v>
      </c>
      <c r="E44" s="17">
        <v>0.2</v>
      </c>
      <c r="F44" s="16">
        <f t="shared" si="25"/>
        <v>11227.900000000001</v>
      </c>
      <c r="G44" s="16">
        <f t="shared" si="26"/>
        <v>11227.900000000001</v>
      </c>
      <c r="H44" s="17">
        <v>-577.59999999999991</v>
      </c>
      <c r="I44" s="17">
        <v>-0.1</v>
      </c>
      <c r="J44" s="16">
        <f t="shared" si="27"/>
        <v>10650.2</v>
      </c>
      <c r="K44" s="16">
        <f t="shared" si="28"/>
        <v>10650.2</v>
      </c>
      <c r="L44" s="17">
        <v>-300.2</v>
      </c>
      <c r="M44" s="17">
        <v>0</v>
      </c>
      <c r="N44" s="16">
        <f t="shared" si="29"/>
        <v>10350</v>
      </c>
      <c r="O44" s="12">
        <v>34</v>
      </c>
    </row>
    <row r="45" spans="1:15" ht="13.15" customHeight="1" x14ac:dyDescent="0.2">
      <c r="A45" s="10">
        <v>35</v>
      </c>
      <c r="B45" s="15" t="s">
        <v>32</v>
      </c>
      <c r="C45" s="16">
        <v>257.5</v>
      </c>
      <c r="D45" s="16">
        <v>0</v>
      </c>
      <c r="E45" s="16">
        <v>0</v>
      </c>
      <c r="F45" s="16">
        <f t="shared" si="25"/>
        <v>257.5</v>
      </c>
      <c r="G45" s="16">
        <f t="shared" si="26"/>
        <v>257.5</v>
      </c>
      <c r="H45" s="16">
        <v>0</v>
      </c>
      <c r="I45" s="16">
        <v>0</v>
      </c>
      <c r="J45" s="16">
        <f t="shared" si="27"/>
        <v>257.5</v>
      </c>
      <c r="K45" s="16">
        <f t="shared" si="28"/>
        <v>257.5</v>
      </c>
      <c r="L45" s="16">
        <v>0</v>
      </c>
      <c r="M45" s="16">
        <v>0</v>
      </c>
      <c r="N45" s="16">
        <f t="shared" si="29"/>
        <v>257.5</v>
      </c>
      <c r="O45" s="12">
        <v>35</v>
      </c>
    </row>
    <row r="46" spans="1:15" ht="13.15" customHeight="1" x14ac:dyDescent="0.2">
      <c r="A46" s="10">
        <v>36</v>
      </c>
      <c r="B46" s="15" t="s">
        <v>33</v>
      </c>
      <c r="C46" s="16">
        <v>0</v>
      </c>
      <c r="D46" s="16">
        <v>0</v>
      </c>
      <c r="E46" s="16">
        <v>0</v>
      </c>
      <c r="F46" s="16">
        <f t="shared" si="25"/>
        <v>0</v>
      </c>
      <c r="G46" s="16">
        <f t="shared" si="26"/>
        <v>0</v>
      </c>
      <c r="H46" s="16">
        <v>0</v>
      </c>
      <c r="I46" s="16">
        <v>0</v>
      </c>
      <c r="J46" s="16">
        <f t="shared" si="27"/>
        <v>0</v>
      </c>
      <c r="K46" s="16">
        <f t="shared" si="28"/>
        <v>0</v>
      </c>
      <c r="L46" s="16">
        <v>0</v>
      </c>
      <c r="M46" s="16">
        <v>0</v>
      </c>
      <c r="N46" s="16">
        <f t="shared" si="29"/>
        <v>0</v>
      </c>
      <c r="O46" s="12">
        <v>36</v>
      </c>
    </row>
    <row r="47" spans="1:15" ht="14.1" customHeight="1" x14ac:dyDescent="0.2">
      <c r="A47" s="10">
        <v>37</v>
      </c>
      <c r="B47" s="14" t="s">
        <v>36</v>
      </c>
      <c r="C47" s="17">
        <f>SUM(C48:C52)</f>
        <v>16098.600000000002</v>
      </c>
      <c r="D47" s="17">
        <f t="shared" ref="D47:N47" si="30">SUM(D48:D52)</f>
        <v>758.8</v>
      </c>
      <c r="E47" s="17">
        <f t="shared" si="30"/>
        <v>0.2</v>
      </c>
      <c r="F47" s="17">
        <f t="shared" si="30"/>
        <v>16857.600000000002</v>
      </c>
      <c r="G47" s="17">
        <f t="shared" si="30"/>
        <v>16857.600000000002</v>
      </c>
      <c r="H47" s="17">
        <f t="shared" si="30"/>
        <v>174.09999999999991</v>
      </c>
      <c r="I47" s="17">
        <f t="shared" si="30"/>
        <v>-0.1</v>
      </c>
      <c r="J47" s="17">
        <f t="shared" si="30"/>
        <v>17031.600000000002</v>
      </c>
      <c r="K47" s="17">
        <f t="shared" si="30"/>
        <v>17031.600000000002</v>
      </c>
      <c r="L47" s="17">
        <f t="shared" si="30"/>
        <v>-2977.2000000000007</v>
      </c>
      <c r="M47" s="17">
        <f t="shared" si="30"/>
        <v>0.1</v>
      </c>
      <c r="N47" s="17">
        <f t="shared" si="30"/>
        <v>14054.5</v>
      </c>
      <c r="O47" s="12">
        <v>37</v>
      </c>
    </row>
    <row r="48" spans="1:15" ht="13.15" customHeight="1" x14ac:dyDescent="0.2">
      <c r="A48" s="10">
        <v>38</v>
      </c>
      <c r="B48" s="15" t="s">
        <v>29</v>
      </c>
      <c r="C48" s="19">
        <v>176.2</v>
      </c>
      <c r="D48" s="18">
        <v>-2.3000000000000003</v>
      </c>
      <c r="E48" s="18">
        <v>0</v>
      </c>
      <c r="F48" s="16">
        <f t="shared" ref="F48:F52" si="31">SUM(C48:E48)</f>
        <v>173.89999999999998</v>
      </c>
      <c r="G48" s="16">
        <f t="shared" ref="G48:G52" si="32">SUM(F48)</f>
        <v>173.89999999999998</v>
      </c>
      <c r="H48" s="18">
        <v>33.4</v>
      </c>
      <c r="I48" s="18">
        <v>0</v>
      </c>
      <c r="J48" s="16">
        <f t="shared" ref="J48:J52" si="33">SUM(G48:I48)</f>
        <v>207.29999999999998</v>
      </c>
      <c r="K48" s="16">
        <f t="shared" ref="K48:K52" si="34">SUM(J48)</f>
        <v>207.29999999999998</v>
      </c>
      <c r="L48" s="18">
        <v>2.7</v>
      </c>
      <c r="M48" s="18">
        <v>0</v>
      </c>
      <c r="N48" s="16">
        <f t="shared" ref="N48:N52" si="35">SUM(K48:M48)</f>
        <v>209.99999999999997</v>
      </c>
      <c r="O48" s="12">
        <v>38</v>
      </c>
    </row>
    <row r="49" spans="1:15" ht="13.15" customHeight="1" x14ac:dyDescent="0.2">
      <c r="A49" s="10">
        <v>39</v>
      </c>
      <c r="B49" s="15" t="s">
        <v>30</v>
      </c>
      <c r="C49" s="17">
        <v>9731.7000000000007</v>
      </c>
      <c r="D49" s="17">
        <v>-449.90000000000003</v>
      </c>
      <c r="E49" s="17">
        <v>0.1</v>
      </c>
      <c r="F49" s="16">
        <f t="shared" si="31"/>
        <v>9281.9000000000015</v>
      </c>
      <c r="G49" s="16">
        <f t="shared" si="32"/>
        <v>9281.9000000000015</v>
      </c>
      <c r="H49" s="17">
        <v>-17.400000000000091</v>
      </c>
      <c r="I49" s="17">
        <v>-0.1</v>
      </c>
      <c r="J49" s="16">
        <f t="shared" si="33"/>
        <v>9264.4000000000015</v>
      </c>
      <c r="K49" s="16">
        <f t="shared" si="34"/>
        <v>9264.4000000000015</v>
      </c>
      <c r="L49" s="17">
        <v>-2229.2000000000003</v>
      </c>
      <c r="M49" s="17">
        <v>0.1</v>
      </c>
      <c r="N49" s="16">
        <f t="shared" si="35"/>
        <v>7035.3000000000011</v>
      </c>
      <c r="O49" s="12">
        <v>39</v>
      </c>
    </row>
    <row r="50" spans="1:15" ht="13.15" customHeight="1" x14ac:dyDescent="0.2">
      <c r="A50" s="10">
        <v>40</v>
      </c>
      <c r="B50" s="15" t="s">
        <v>31</v>
      </c>
      <c r="C50" s="17">
        <v>3607.0000000000005</v>
      </c>
      <c r="D50" s="17">
        <v>1167.8</v>
      </c>
      <c r="E50" s="17">
        <v>0</v>
      </c>
      <c r="F50" s="16">
        <f t="shared" si="31"/>
        <v>4774.8</v>
      </c>
      <c r="G50" s="16">
        <f t="shared" si="32"/>
        <v>4774.8</v>
      </c>
      <c r="H50" s="17">
        <v>668.50000000000011</v>
      </c>
      <c r="I50" s="17">
        <v>0.2</v>
      </c>
      <c r="J50" s="16">
        <f t="shared" si="33"/>
        <v>5443.5</v>
      </c>
      <c r="K50" s="16">
        <f t="shared" si="34"/>
        <v>5443.5</v>
      </c>
      <c r="L50" s="17">
        <v>-1001.6</v>
      </c>
      <c r="M50" s="17">
        <v>-0.1</v>
      </c>
      <c r="N50" s="16">
        <f t="shared" si="35"/>
        <v>4441.7999999999993</v>
      </c>
      <c r="O50" s="12">
        <v>40</v>
      </c>
    </row>
    <row r="51" spans="1:15" ht="13.15" customHeight="1" x14ac:dyDescent="0.2">
      <c r="A51" s="10">
        <v>41</v>
      </c>
      <c r="B51" s="15" t="s">
        <v>32</v>
      </c>
      <c r="C51" s="16">
        <v>379.39999999999981</v>
      </c>
      <c r="D51" s="16">
        <v>-128.39999999999998</v>
      </c>
      <c r="E51" s="16">
        <v>0</v>
      </c>
      <c r="F51" s="16">
        <f t="shared" si="31"/>
        <v>250.99999999999983</v>
      </c>
      <c r="G51" s="16">
        <f t="shared" si="32"/>
        <v>250.99999999999983</v>
      </c>
      <c r="H51" s="16">
        <v>9</v>
      </c>
      <c r="I51" s="16">
        <v>-0.1</v>
      </c>
      <c r="J51" s="16">
        <f t="shared" si="33"/>
        <v>259.89999999999981</v>
      </c>
      <c r="K51" s="16">
        <f t="shared" si="34"/>
        <v>259.89999999999981</v>
      </c>
      <c r="L51" s="16">
        <v>-241.4</v>
      </c>
      <c r="M51" s="16">
        <v>0</v>
      </c>
      <c r="N51" s="16">
        <f t="shared" si="35"/>
        <v>18.499999999999801</v>
      </c>
      <c r="O51" s="12">
        <v>41</v>
      </c>
    </row>
    <row r="52" spans="1:15" ht="13.15" customHeight="1" x14ac:dyDescent="0.2">
      <c r="A52" s="10">
        <v>42</v>
      </c>
      <c r="B52" s="15" t="s">
        <v>37</v>
      </c>
      <c r="C52" s="19">
        <v>2204.3000000000006</v>
      </c>
      <c r="D52" s="19">
        <v>171.6</v>
      </c>
      <c r="E52" s="19">
        <v>0.1</v>
      </c>
      <c r="F52" s="16">
        <f t="shared" si="31"/>
        <v>2376.0000000000005</v>
      </c>
      <c r="G52" s="16">
        <f t="shared" si="32"/>
        <v>2376.0000000000005</v>
      </c>
      <c r="H52" s="19">
        <v>-519.40000000000009</v>
      </c>
      <c r="I52" s="19">
        <v>-0.1</v>
      </c>
      <c r="J52" s="16">
        <f t="shared" si="33"/>
        <v>1856.5000000000005</v>
      </c>
      <c r="K52" s="16">
        <f t="shared" si="34"/>
        <v>1856.5000000000005</v>
      </c>
      <c r="L52" s="19">
        <v>492.2999999999999</v>
      </c>
      <c r="M52" s="19">
        <v>0.1</v>
      </c>
      <c r="N52" s="16">
        <f t="shared" si="35"/>
        <v>2348.9</v>
      </c>
      <c r="O52" s="12">
        <v>42</v>
      </c>
    </row>
    <row r="53" spans="1:15" ht="14.1" customHeight="1" x14ac:dyDescent="0.2">
      <c r="A53" s="10">
        <v>43</v>
      </c>
      <c r="B53" s="14" t="s">
        <v>38</v>
      </c>
      <c r="C53" s="17">
        <f>SUM(C54:C58)</f>
        <v>808.7</v>
      </c>
      <c r="D53" s="17">
        <f t="shared" ref="D53:N53" si="36">SUM(D54:D58)</f>
        <v>-149.5</v>
      </c>
      <c r="E53" s="17">
        <f t="shared" si="36"/>
        <v>-2.2000000000000002</v>
      </c>
      <c r="F53" s="17">
        <f t="shared" si="36"/>
        <v>657</v>
      </c>
      <c r="G53" s="17">
        <f t="shared" si="36"/>
        <v>657</v>
      </c>
      <c r="H53" s="17">
        <f t="shared" si="36"/>
        <v>83.8</v>
      </c>
      <c r="I53" s="17">
        <f t="shared" si="36"/>
        <v>0.1</v>
      </c>
      <c r="J53" s="17">
        <f t="shared" si="36"/>
        <v>740.90000000000009</v>
      </c>
      <c r="K53" s="17">
        <f t="shared" si="36"/>
        <v>740.90000000000009</v>
      </c>
      <c r="L53" s="17">
        <f t="shared" si="36"/>
        <v>1008.9</v>
      </c>
      <c r="M53" s="17">
        <f t="shared" si="36"/>
        <v>-0.1</v>
      </c>
      <c r="N53" s="17">
        <f t="shared" si="36"/>
        <v>1749.7</v>
      </c>
      <c r="O53" s="12">
        <v>43</v>
      </c>
    </row>
    <row r="54" spans="1:15" ht="13.15" customHeight="1" x14ac:dyDescent="0.2">
      <c r="A54" s="10">
        <v>44</v>
      </c>
      <c r="B54" s="15" t="s">
        <v>35</v>
      </c>
      <c r="C54" s="17">
        <v>198.09999999999997</v>
      </c>
      <c r="D54" s="17">
        <v>-31.200000000000003</v>
      </c>
      <c r="E54" s="17">
        <v>0</v>
      </c>
      <c r="F54" s="16">
        <f t="shared" ref="F54:F58" si="37">SUM(C54:E54)</f>
        <v>166.89999999999998</v>
      </c>
      <c r="G54" s="16">
        <f t="shared" ref="G54:G58" si="38">SUM(F54)</f>
        <v>166.89999999999998</v>
      </c>
      <c r="H54" s="17">
        <v>53.7</v>
      </c>
      <c r="I54" s="17">
        <v>0</v>
      </c>
      <c r="J54" s="16">
        <f t="shared" ref="J54:J58" si="39">SUM(G54:I54)</f>
        <v>220.59999999999997</v>
      </c>
      <c r="K54" s="16">
        <f t="shared" ref="K54:K58" si="40">SUM(J54)</f>
        <v>220.59999999999997</v>
      </c>
      <c r="L54" s="17">
        <v>0.5</v>
      </c>
      <c r="M54" s="17">
        <v>0</v>
      </c>
      <c r="N54" s="16">
        <f t="shared" ref="N54:N58" si="41">SUM(K54:M54)</f>
        <v>221.09999999999997</v>
      </c>
      <c r="O54" s="12">
        <v>44</v>
      </c>
    </row>
    <row r="55" spans="1:15" ht="13.15" customHeight="1" x14ac:dyDescent="0.2">
      <c r="A55" s="10">
        <v>45</v>
      </c>
      <c r="B55" s="15" t="s">
        <v>30</v>
      </c>
      <c r="C55" s="17">
        <v>323.50000000000028</v>
      </c>
      <c r="D55" s="17">
        <v>-154</v>
      </c>
      <c r="E55" s="17">
        <v>-1.7</v>
      </c>
      <c r="F55" s="16">
        <f t="shared" si="37"/>
        <v>167.8000000000003</v>
      </c>
      <c r="G55" s="16">
        <f t="shared" si="38"/>
        <v>167.8000000000003</v>
      </c>
      <c r="H55" s="17">
        <v>28.5</v>
      </c>
      <c r="I55" s="17">
        <v>0</v>
      </c>
      <c r="J55" s="16">
        <f t="shared" si="39"/>
        <v>196.3000000000003</v>
      </c>
      <c r="K55" s="16">
        <f t="shared" si="40"/>
        <v>196.3000000000003</v>
      </c>
      <c r="L55" s="17">
        <v>-5.7000000000000028</v>
      </c>
      <c r="M55" s="17">
        <v>0</v>
      </c>
      <c r="N55" s="16">
        <f t="shared" si="41"/>
        <v>190.60000000000031</v>
      </c>
      <c r="O55" s="12">
        <v>45</v>
      </c>
    </row>
    <row r="56" spans="1:15" ht="13.15" customHeight="1" x14ac:dyDescent="0.2">
      <c r="A56" s="10">
        <v>46</v>
      </c>
      <c r="B56" s="15" t="s">
        <v>31</v>
      </c>
      <c r="C56" s="17">
        <v>102.99999999999982</v>
      </c>
      <c r="D56" s="17">
        <v>19.5</v>
      </c>
      <c r="E56" s="17">
        <v>-0.4</v>
      </c>
      <c r="F56" s="16">
        <f t="shared" si="37"/>
        <v>122.09999999999981</v>
      </c>
      <c r="G56" s="16">
        <f t="shared" si="38"/>
        <v>122.09999999999981</v>
      </c>
      <c r="H56" s="17">
        <v>-42.3</v>
      </c>
      <c r="I56" s="17">
        <v>0.1</v>
      </c>
      <c r="J56" s="16">
        <f t="shared" si="39"/>
        <v>79.899999999999807</v>
      </c>
      <c r="K56" s="16">
        <f t="shared" si="40"/>
        <v>79.899999999999807</v>
      </c>
      <c r="L56" s="17">
        <v>-10.799999999999997</v>
      </c>
      <c r="M56" s="17">
        <v>0</v>
      </c>
      <c r="N56" s="16">
        <f t="shared" si="41"/>
        <v>69.09999999999981</v>
      </c>
      <c r="O56" s="12">
        <v>46</v>
      </c>
    </row>
    <row r="57" spans="1:15" ht="13.15" customHeight="1" x14ac:dyDescent="0.2">
      <c r="A57" s="10">
        <v>47</v>
      </c>
      <c r="B57" s="15" t="s">
        <v>32</v>
      </c>
      <c r="C57" s="18">
        <v>103.50000000000001</v>
      </c>
      <c r="D57" s="18">
        <v>-16.999999999999986</v>
      </c>
      <c r="E57" s="18">
        <v>-0.1</v>
      </c>
      <c r="F57" s="16">
        <f t="shared" si="37"/>
        <v>86.400000000000034</v>
      </c>
      <c r="G57" s="16">
        <f t="shared" si="38"/>
        <v>86.400000000000034</v>
      </c>
      <c r="H57" s="18">
        <v>5.8999999999999986</v>
      </c>
      <c r="I57" s="18">
        <v>0</v>
      </c>
      <c r="J57" s="16">
        <f t="shared" si="39"/>
        <v>92.30000000000004</v>
      </c>
      <c r="K57" s="16">
        <f t="shared" si="40"/>
        <v>92.30000000000004</v>
      </c>
      <c r="L57" s="18">
        <v>-1.9000000000000004</v>
      </c>
      <c r="M57" s="18">
        <v>-0.1</v>
      </c>
      <c r="N57" s="16">
        <f t="shared" si="41"/>
        <v>90.30000000000004</v>
      </c>
      <c r="O57" s="12">
        <v>47</v>
      </c>
    </row>
    <row r="58" spans="1:15" ht="13.15" customHeight="1" x14ac:dyDescent="0.2">
      <c r="A58" s="10">
        <v>48</v>
      </c>
      <c r="B58" s="15" t="s">
        <v>33</v>
      </c>
      <c r="C58" s="19">
        <v>80.599999999999966</v>
      </c>
      <c r="D58" s="19">
        <v>33.200000000000003</v>
      </c>
      <c r="E58" s="19">
        <v>0</v>
      </c>
      <c r="F58" s="16">
        <f t="shared" si="37"/>
        <v>113.79999999999997</v>
      </c>
      <c r="G58" s="16">
        <f t="shared" si="38"/>
        <v>113.79999999999997</v>
      </c>
      <c r="H58" s="19">
        <v>37.999999999999993</v>
      </c>
      <c r="I58" s="19">
        <v>0</v>
      </c>
      <c r="J58" s="16">
        <f t="shared" si="39"/>
        <v>151.79999999999995</v>
      </c>
      <c r="K58" s="16">
        <f t="shared" si="40"/>
        <v>151.79999999999995</v>
      </c>
      <c r="L58" s="19">
        <v>1026.8</v>
      </c>
      <c r="M58" s="19">
        <v>0</v>
      </c>
      <c r="N58" s="16">
        <f t="shared" si="41"/>
        <v>1178.5999999999999</v>
      </c>
      <c r="O58" s="12">
        <v>48</v>
      </c>
    </row>
    <row r="59" spans="1:15" ht="14.25" customHeight="1" x14ac:dyDescent="0.2">
      <c r="A59" s="10">
        <v>49</v>
      </c>
      <c r="B59" s="14" t="s">
        <v>64</v>
      </c>
      <c r="C59" s="27">
        <f>SUM(C60:C64)</f>
        <v>4232.6000000000004</v>
      </c>
      <c r="D59" s="27">
        <f t="shared" ref="D59:N59" si="42">SUM(D60:D64)</f>
        <v>-77.399999999999977</v>
      </c>
      <c r="E59" s="27">
        <f t="shared" si="42"/>
        <v>-11.799999999999999</v>
      </c>
      <c r="F59" s="27">
        <f t="shared" si="42"/>
        <v>4143.4000000000005</v>
      </c>
      <c r="G59" s="27">
        <f t="shared" si="42"/>
        <v>4143.4000000000005</v>
      </c>
      <c r="H59" s="27">
        <f t="shared" si="42"/>
        <v>608.90000000000009</v>
      </c>
      <c r="I59" s="27">
        <f t="shared" si="42"/>
        <v>-7.6</v>
      </c>
      <c r="J59" s="27">
        <f t="shared" si="42"/>
        <v>4744.7000000000007</v>
      </c>
      <c r="K59" s="27">
        <f t="shared" si="42"/>
        <v>4744.7000000000007</v>
      </c>
      <c r="L59" s="27">
        <f t="shared" si="42"/>
        <v>-971.19999999999993</v>
      </c>
      <c r="M59" s="27">
        <f t="shared" si="42"/>
        <v>14.499999999999998</v>
      </c>
      <c r="N59" s="27">
        <f t="shared" si="42"/>
        <v>3788.0000000000009</v>
      </c>
      <c r="O59" s="12">
        <v>49</v>
      </c>
    </row>
    <row r="60" spans="1:15" ht="13.5" customHeight="1" x14ac:dyDescent="0.2">
      <c r="A60" s="10">
        <v>51</v>
      </c>
      <c r="B60" s="15" t="s">
        <v>25</v>
      </c>
      <c r="C60" s="16">
        <v>0</v>
      </c>
      <c r="D60" s="16">
        <v>0</v>
      </c>
      <c r="E60" s="16">
        <v>0</v>
      </c>
      <c r="F60" s="16">
        <f t="shared" ref="F60:F64" si="43">SUM(C60:E60)</f>
        <v>0</v>
      </c>
      <c r="G60" s="16">
        <f t="shared" ref="G60:G64" si="44">SUM(F60)</f>
        <v>0</v>
      </c>
      <c r="H60" s="16">
        <v>0</v>
      </c>
      <c r="I60" s="16">
        <v>0</v>
      </c>
      <c r="J60" s="16">
        <f t="shared" ref="J60:J64" si="45">SUM(G60:I60)</f>
        <v>0</v>
      </c>
      <c r="K60" s="16">
        <f t="shared" ref="K60:K64" si="46">SUM(J60)</f>
        <v>0</v>
      </c>
      <c r="L60" s="16">
        <v>0</v>
      </c>
      <c r="M60" s="16">
        <v>0</v>
      </c>
      <c r="N60" s="16">
        <f t="shared" ref="N60:N64" si="47">SUM(K60:M60)</f>
        <v>0</v>
      </c>
      <c r="O60" s="12">
        <v>51</v>
      </c>
    </row>
    <row r="61" spans="1:15" ht="13.5" customHeight="1" x14ac:dyDescent="0.2">
      <c r="A61" s="10">
        <v>52</v>
      </c>
      <c r="B61" s="15" t="s">
        <v>20</v>
      </c>
      <c r="C61" s="16">
        <v>0</v>
      </c>
      <c r="D61" s="16">
        <v>0</v>
      </c>
      <c r="E61" s="16">
        <v>0</v>
      </c>
      <c r="F61" s="16">
        <f t="shared" si="43"/>
        <v>0</v>
      </c>
      <c r="G61" s="16">
        <f t="shared" si="44"/>
        <v>0</v>
      </c>
      <c r="H61" s="16">
        <v>0</v>
      </c>
      <c r="I61" s="16">
        <v>0</v>
      </c>
      <c r="J61" s="16">
        <f t="shared" si="45"/>
        <v>0</v>
      </c>
      <c r="K61" s="16">
        <f t="shared" si="46"/>
        <v>0</v>
      </c>
      <c r="L61" s="16">
        <v>0</v>
      </c>
      <c r="M61" s="16">
        <v>0</v>
      </c>
      <c r="N61" s="16">
        <f t="shared" si="47"/>
        <v>0</v>
      </c>
      <c r="O61" s="12">
        <v>52</v>
      </c>
    </row>
    <row r="62" spans="1:15" ht="13.5" customHeight="1" x14ac:dyDescent="0.2">
      <c r="A62" s="10">
        <v>53</v>
      </c>
      <c r="B62" s="15" t="s">
        <v>21</v>
      </c>
      <c r="C62" s="16">
        <v>0</v>
      </c>
      <c r="D62" s="16">
        <v>0</v>
      </c>
      <c r="E62" s="16">
        <v>0</v>
      </c>
      <c r="F62" s="16">
        <f t="shared" si="43"/>
        <v>0</v>
      </c>
      <c r="G62" s="16">
        <f t="shared" si="44"/>
        <v>0</v>
      </c>
      <c r="H62" s="16">
        <v>0</v>
      </c>
      <c r="I62" s="16">
        <v>0</v>
      </c>
      <c r="J62" s="16">
        <f t="shared" si="45"/>
        <v>0</v>
      </c>
      <c r="K62" s="16">
        <f t="shared" si="46"/>
        <v>0</v>
      </c>
      <c r="L62" s="16">
        <v>0</v>
      </c>
      <c r="M62" s="16">
        <v>0</v>
      </c>
      <c r="N62" s="16">
        <f t="shared" si="47"/>
        <v>0</v>
      </c>
      <c r="O62" s="12">
        <v>53</v>
      </c>
    </row>
    <row r="63" spans="1:15" ht="13.5" customHeight="1" x14ac:dyDescent="0.2">
      <c r="A63" s="10">
        <v>54</v>
      </c>
      <c r="B63" s="15" t="s">
        <v>22</v>
      </c>
      <c r="C63" s="16">
        <v>0</v>
      </c>
      <c r="D63" s="16">
        <v>0</v>
      </c>
      <c r="E63" s="16">
        <v>0</v>
      </c>
      <c r="F63" s="16">
        <f t="shared" si="43"/>
        <v>0</v>
      </c>
      <c r="G63" s="16">
        <f t="shared" si="44"/>
        <v>0</v>
      </c>
      <c r="H63" s="16">
        <v>0</v>
      </c>
      <c r="I63" s="16">
        <v>0</v>
      </c>
      <c r="J63" s="16">
        <f t="shared" si="45"/>
        <v>0</v>
      </c>
      <c r="K63" s="16">
        <f t="shared" si="46"/>
        <v>0</v>
      </c>
      <c r="L63" s="16">
        <v>0</v>
      </c>
      <c r="M63" s="16">
        <v>0</v>
      </c>
      <c r="N63" s="16">
        <f t="shared" si="47"/>
        <v>0</v>
      </c>
      <c r="O63" s="12">
        <v>54</v>
      </c>
    </row>
    <row r="64" spans="1:15" ht="13.5" customHeight="1" x14ac:dyDescent="0.2">
      <c r="A64" s="10">
        <v>55</v>
      </c>
      <c r="B64" s="15" t="s">
        <v>23</v>
      </c>
      <c r="C64" s="17">
        <v>4232.6000000000004</v>
      </c>
      <c r="D64" s="17">
        <v>-77.399999999999977</v>
      </c>
      <c r="E64" s="17">
        <v>-11.799999999999999</v>
      </c>
      <c r="F64" s="16">
        <f t="shared" si="43"/>
        <v>4143.4000000000005</v>
      </c>
      <c r="G64" s="16">
        <f t="shared" si="44"/>
        <v>4143.4000000000005</v>
      </c>
      <c r="H64" s="17">
        <v>608.90000000000009</v>
      </c>
      <c r="I64" s="17">
        <v>-7.6</v>
      </c>
      <c r="J64" s="16">
        <f t="shared" si="45"/>
        <v>4744.7000000000007</v>
      </c>
      <c r="K64" s="16">
        <f t="shared" si="46"/>
        <v>4744.7000000000007</v>
      </c>
      <c r="L64" s="17">
        <v>-971.19999999999993</v>
      </c>
      <c r="M64" s="17">
        <v>14.499999999999998</v>
      </c>
      <c r="N64" s="16">
        <f t="shared" si="47"/>
        <v>3788.0000000000009</v>
      </c>
      <c r="O64" s="12">
        <v>55</v>
      </c>
    </row>
    <row r="65" spans="1:15" ht="14.1" customHeight="1" x14ac:dyDescent="0.2">
      <c r="A65" s="10">
        <v>56</v>
      </c>
      <c r="B65" s="11" t="s">
        <v>39</v>
      </c>
      <c r="C65" s="26">
        <f>SUM(C66:C70)</f>
        <v>103133.70000000001</v>
      </c>
      <c r="D65" s="26">
        <f t="shared" ref="D65:N65" si="48">SUM(D66:D70)</f>
        <v>11098.2</v>
      </c>
      <c r="E65" s="26">
        <f t="shared" si="48"/>
        <v>-116.70000000000002</v>
      </c>
      <c r="F65" s="26">
        <f t="shared" si="48"/>
        <v>114115.20000000001</v>
      </c>
      <c r="G65" s="26">
        <f t="shared" si="48"/>
        <v>114115.20000000001</v>
      </c>
      <c r="H65" s="26">
        <f t="shared" si="48"/>
        <v>7191.3000000000011</v>
      </c>
      <c r="I65" s="26">
        <f t="shared" si="48"/>
        <v>-131</v>
      </c>
      <c r="J65" s="26">
        <f t="shared" si="48"/>
        <v>121175.5</v>
      </c>
      <c r="K65" s="26">
        <f t="shared" si="48"/>
        <v>121175.5</v>
      </c>
      <c r="L65" s="26">
        <f t="shared" si="48"/>
        <v>2185.4</v>
      </c>
      <c r="M65" s="26">
        <f t="shared" si="48"/>
        <v>-62.599999999999923</v>
      </c>
      <c r="N65" s="26">
        <f t="shared" si="48"/>
        <v>123298.30000000002</v>
      </c>
      <c r="O65" s="12">
        <v>56</v>
      </c>
    </row>
    <row r="66" spans="1:15" x14ac:dyDescent="0.2">
      <c r="A66" s="10">
        <v>57</v>
      </c>
      <c r="B66" s="13" t="s">
        <v>40</v>
      </c>
      <c r="C66" s="17">
        <f>SUM(C72+C78+C84)</f>
        <v>7793.7999999999993</v>
      </c>
      <c r="D66" s="17">
        <f t="shared" ref="D66:N70" si="49">SUM(D72+D78+D84)</f>
        <v>342.40000000000003</v>
      </c>
      <c r="E66" s="17">
        <f t="shared" si="49"/>
        <v>5.0999999999999996</v>
      </c>
      <c r="F66" s="17">
        <f t="shared" si="49"/>
        <v>8141.2999999999993</v>
      </c>
      <c r="G66" s="17">
        <f t="shared" si="49"/>
        <v>8141.2999999999993</v>
      </c>
      <c r="H66" s="17">
        <f t="shared" si="49"/>
        <v>452.00000000000006</v>
      </c>
      <c r="I66" s="17">
        <f t="shared" si="49"/>
        <v>0.2</v>
      </c>
      <c r="J66" s="17">
        <f t="shared" si="49"/>
        <v>8593.5</v>
      </c>
      <c r="K66" s="17">
        <f t="shared" si="49"/>
        <v>8593.5</v>
      </c>
      <c r="L66" s="17">
        <f t="shared" si="49"/>
        <v>453.29999999999995</v>
      </c>
      <c r="M66" s="17">
        <f t="shared" si="49"/>
        <v>-0.1</v>
      </c>
      <c r="N66" s="17">
        <f t="shared" si="49"/>
        <v>9046.6999999999989</v>
      </c>
      <c r="O66" s="12">
        <v>57</v>
      </c>
    </row>
    <row r="67" spans="1:15" x14ac:dyDescent="0.2">
      <c r="A67" s="10">
        <v>58</v>
      </c>
      <c r="B67" s="13" t="s">
        <v>41</v>
      </c>
      <c r="C67" s="17">
        <f>SUM(C73+C79+C85)</f>
        <v>36877.5</v>
      </c>
      <c r="D67" s="17">
        <f t="shared" si="49"/>
        <v>3819.2000000000003</v>
      </c>
      <c r="E67" s="17">
        <f t="shared" si="49"/>
        <v>2.1</v>
      </c>
      <c r="F67" s="17">
        <f t="shared" si="49"/>
        <v>40698.800000000003</v>
      </c>
      <c r="G67" s="17">
        <f t="shared" si="49"/>
        <v>40698.800000000003</v>
      </c>
      <c r="H67" s="17">
        <f t="shared" si="49"/>
        <v>1689.9</v>
      </c>
      <c r="I67" s="17">
        <f t="shared" si="49"/>
        <v>5.3000000000000007</v>
      </c>
      <c r="J67" s="17">
        <f t="shared" si="49"/>
        <v>42394</v>
      </c>
      <c r="K67" s="17">
        <f t="shared" si="49"/>
        <v>42394</v>
      </c>
      <c r="L67" s="17">
        <f t="shared" si="49"/>
        <v>-2164.3000000000002</v>
      </c>
      <c r="M67" s="17">
        <f t="shared" si="49"/>
        <v>-0.1</v>
      </c>
      <c r="N67" s="17">
        <f t="shared" si="49"/>
        <v>40229.600000000006</v>
      </c>
      <c r="O67" s="12">
        <v>58</v>
      </c>
    </row>
    <row r="68" spans="1:15" x14ac:dyDescent="0.2">
      <c r="A68" s="10">
        <v>59</v>
      </c>
      <c r="B68" s="13" t="s">
        <v>42</v>
      </c>
      <c r="C68" s="17">
        <f>SUM(C74+C80+C86)</f>
        <v>18459.100000000006</v>
      </c>
      <c r="D68" s="17">
        <f t="shared" si="49"/>
        <v>1481.7</v>
      </c>
      <c r="E68" s="17">
        <f t="shared" si="49"/>
        <v>-1.4000000000000001</v>
      </c>
      <c r="F68" s="17">
        <f t="shared" si="49"/>
        <v>19939.400000000005</v>
      </c>
      <c r="G68" s="17">
        <f t="shared" si="49"/>
        <v>19939.400000000005</v>
      </c>
      <c r="H68" s="17">
        <f t="shared" si="49"/>
        <v>-39.199999999999932</v>
      </c>
      <c r="I68" s="17">
        <f t="shared" si="49"/>
        <v>0.4</v>
      </c>
      <c r="J68" s="17">
        <f t="shared" si="49"/>
        <v>19900.600000000006</v>
      </c>
      <c r="K68" s="17">
        <f t="shared" si="49"/>
        <v>19900.600000000006</v>
      </c>
      <c r="L68" s="17">
        <f t="shared" si="49"/>
        <v>-1583.6</v>
      </c>
      <c r="M68" s="17">
        <f t="shared" si="49"/>
        <v>-0.1</v>
      </c>
      <c r="N68" s="17">
        <f t="shared" si="49"/>
        <v>18316.900000000005</v>
      </c>
      <c r="O68" s="12">
        <v>59</v>
      </c>
    </row>
    <row r="69" spans="1:15" x14ac:dyDescent="0.2">
      <c r="A69" s="10">
        <v>60</v>
      </c>
      <c r="B69" s="13" t="s">
        <v>43</v>
      </c>
      <c r="C69" s="17">
        <f>SUM(C75+C81+C87)</f>
        <v>13092.2</v>
      </c>
      <c r="D69" s="17">
        <f t="shared" si="49"/>
        <v>1326</v>
      </c>
      <c r="E69" s="17">
        <f t="shared" si="49"/>
        <v>-109.50000000000001</v>
      </c>
      <c r="F69" s="17">
        <f t="shared" si="49"/>
        <v>14308.7</v>
      </c>
      <c r="G69" s="17">
        <f t="shared" si="49"/>
        <v>14308.7</v>
      </c>
      <c r="H69" s="17">
        <f t="shared" si="49"/>
        <v>1183.7</v>
      </c>
      <c r="I69" s="17">
        <f t="shared" si="49"/>
        <v>-128.6</v>
      </c>
      <c r="J69" s="17">
        <f t="shared" si="49"/>
        <v>15363.8</v>
      </c>
      <c r="K69" s="17">
        <f t="shared" si="49"/>
        <v>15363.8</v>
      </c>
      <c r="L69" s="17">
        <f t="shared" si="49"/>
        <v>1402.5</v>
      </c>
      <c r="M69" s="17">
        <f t="shared" si="49"/>
        <v>-78.699999999999932</v>
      </c>
      <c r="N69" s="17">
        <f t="shared" si="49"/>
        <v>16687.599999999999</v>
      </c>
      <c r="O69" s="12">
        <v>60</v>
      </c>
    </row>
    <row r="70" spans="1:15" x14ac:dyDescent="0.2">
      <c r="A70" s="10">
        <v>61</v>
      </c>
      <c r="B70" s="13" t="s">
        <v>44</v>
      </c>
      <c r="C70" s="17">
        <f>SUM(C76+C82+C88)</f>
        <v>26911.1</v>
      </c>
      <c r="D70" s="17">
        <f t="shared" si="49"/>
        <v>4128.8999999999996</v>
      </c>
      <c r="E70" s="17">
        <f t="shared" si="49"/>
        <v>-13</v>
      </c>
      <c r="F70" s="17">
        <f t="shared" si="49"/>
        <v>31026.999999999996</v>
      </c>
      <c r="G70" s="17">
        <f t="shared" si="49"/>
        <v>31026.999999999996</v>
      </c>
      <c r="H70" s="17">
        <f t="shared" si="49"/>
        <v>3904.9</v>
      </c>
      <c r="I70" s="17">
        <f t="shared" si="49"/>
        <v>-8.2999999999999989</v>
      </c>
      <c r="J70" s="17">
        <f t="shared" si="49"/>
        <v>34923.599999999999</v>
      </c>
      <c r="K70" s="17">
        <f t="shared" si="49"/>
        <v>34923.599999999999</v>
      </c>
      <c r="L70" s="17">
        <f t="shared" si="49"/>
        <v>4077.5000000000005</v>
      </c>
      <c r="M70" s="17">
        <f t="shared" si="49"/>
        <v>16.400000000000002</v>
      </c>
      <c r="N70" s="17">
        <f t="shared" si="49"/>
        <v>39017.5</v>
      </c>
      <c r="O70" s="12">
        <v>61</v>
      </c>
    </row>
    <row r="71" spans="1:15" x14ac:dyDescent="0.2">
      <c r="A71" s="10">
        <v>62</v>
      </c>
      <c r="B71" s="14" t="s">
        <v>45</v>
      </c>
      <c r="C71" s="27">
        <f>SUM(C72:C76)</f>
        <v>35135.199999999997</v>
      </c>
      <c r="D71" s="27">
        <f t="shared" ref="D71:N71" si="50">SUM(D72:D76)</f>
        <v>4555.7999999999993</v>
      </c>
      <c r="E71" s="28">
        <f t="shared" si="50"/>
        <v>0</v>
      </c>
      <c r="F71" s="27">
        <f t="shared" si="50"/>
        <v>39691</v>
      </c>
      <c r="G71" s="27">
        <f t="shared" si="50"/>
        <v>39691</v>
      </c>
      <c r="H71" s="27">
        <f t="shared" si="50"/>
        <v>4866.2</v>
      </c>
      <c r="I71" s="27">
        <f t="shared" si="50"/>
        <v>0.2</v>
      </c>
      <c r="J71" s="27">
        <f t="shared" si="50"/>
        <v>44557.399999999994</v>
      </c>
      <c r="K71" s="27">
        <f t="shared" si="50"/>
        <v>44557.399999999994</v>
      </c>
      <c r="L71" s="27">
        <f t="shared" si="50"/>
        <v>4568.8</v>
      </c>
      <c r="M71" s="27">
        <f t="shared" si="50"/>
        <v>-0.1</v>
      </c>
      <c r="N71" s="27">
        <f t="shared" si="50"/>
        <v>49126.1</v>
      </c>
      <c r="O71" s="12">
        <v>62</v>
      </c>
    </row>
    <row r="72" spans="1:15" x14ac:dyDescent="0.2">
      <c r="A72" s="10">
        <v>63</v>
      </c>
      <c r="B72" s="15" t="s">
        <v>46</v>
      </c>
      <c r="C72" s="17">
        <v>5575.3999999999978</v>
      </c>
      <c r="D72" s="17">
        <v>269.10000000000002</v>
      </c>
      <c r="E72" s="17">
        <v>0</v>
      </c>
      <c r="F72" s="16">
        <f t="shared" ref="F72:F76" si="51">SUM(C72:E72)</f>
        <v>5844.4999999999982</v>
      </c>
      <c r="G72" s="16">
        <f t="shared" ref="G72:G76" si="52">SUM(F72)</f>
        <v>5844.4999999999982</v>
      </c>
      <c r="H72" s="17">
        <v>387.00000000000006</v>
      </c>
      <c r="I72" s="17">
        <v>0.2</v>
      </c>
      <c r="J72" s="16">
        <f t="shared" ref="J72:J76" si="53">SUM(G72:I72)</f>
        <v>6231.699999999998</v>
      </c>
      <c r="K72" s="16">
        <f t="shared" ref="K72:K76" si="54">SUM(J72)</f>
        <v>6231.699999999998</v>
      </c>
      <c r="L72" s="17">
        <v>402.09999999999997</v>
      </c>
      <c r="M72" s="17">
        <v>-0.1</v>
      </c>
      <c r="N72" s="16">
        <f t="shared" ref="N72:N76" si="55">SUM(K72:M72)</f>
        <v>6633.699999999998</v>
      </c>
      <c r="O72" s="12">
        <v>63</v>
      </c>
    </row>
    <row r="73" spans="1:15" x14ac:dyDescent="0.2">
      <c r="A73" s="10">
        <v>64</v>
      </c>
      <c r="B73" s="15" t="s">
        <v>20</v>
      </c>
      <c r="C73" s="17">
        <v>5793.0000000000009</v>
      </c>
      <c r="D73" s="17">
        <v>606.5</v>
      </c>
      <c r="E73" s="17">
        <v>0</v>
      </c>
      <c r="F73" s="16">
        <f t="shared" si="51"/>
        <v>6399.5000000000009</v>
      </c>
      <c r="G73" s="16">
        <f t="shared" si="52"/>
        <v>6399.5000000000009</v>
      </c>
      <c r="H73" s="17">
        <v>388.29999999999995</v>
      </c>
      <c r="I73" s="17">
        <v>0</v>
      </c>
      <c r="J73" s="16">
        <f t="shared" si="53"/>
        <v>6787.8000000000011</v>
      </c>
      <c r="K73" s="16">
        <f t="shared" si="54"/>
        <v>6787.8000000000011</v>
      </c>
      <c r="L73" s="17">
        <v>443.4</v>
      </c>
      <c r="M73" s="17">
        <v>0</v>
      </c>
      <c r="N73" s="16">
        <f t="shared" si="55"/>
        <v>7231.2000000000007</v>
      </c>
      <c r="O73" s="12">
        <v>64</v>
      </c>
    </row>
    <row r="74" spans="1:15" x14ac:dyDescent="0.2">
      <c r="A74" s="10">
        <v>65</v>
      </c>
      <c r="B74" s="15" t="s">
        <v>47</v>
      </c>
      <c r="C74" s="17">
        <v>2274.7999999999997</v>
      </c>
      <c r="D74" s="17">
        <v>100.09999999999998</v>
      </c>
      <c r="E74" s="17">
        <v>0</v>
      </c>
      <c r="F74" s="16">
        <f t="shared" si="51"/>
        <v>2374.8999999999996</v>
      </c>
      <c r="G74" s="16">
        <f t="shared" si="52"/>
        <v>2374.8999999999996</v>
      </c>
      <c r="H74" s="17">
        <v>471.7</v>
      </c>
      <c r="I74" s="17">
        <v>0</v>
      </c>
      <c r="J74" s="16">
        <f t="shared" si="53"/>
        <v>2846.5999999999995</v>
      </c>
      <c r="K74" s="16">
        <f t="shared" si="54"/>
        <v>2846.5999999999995</v>
      </c>
      <c r="L74" s="17">
        <v>-157.30000000000004</v>
      </c>
      <c r="M74" s="17">
        <v>0</v>
      </c>
      <c r="N74" s="16">
        <f t="shared" si="55"/>
        <v>2689.2999999999993</v>
      </c>
      <c r="O74" s="12">
        <v>65</v>
      </c>
    </row>
    <row r="75" spans="1:15" x14ac:dyDescent="0.2">
      <c r="A75" s="10">
        <v>66</v>
      </c>
      <c r="B75" s="15" t="s">
        <v>48</v>
      </c>
      <c r="C75" s="16">
        <v>0</v>
      </c>
      <c r="D75" s="16">
        <v>0</v>
      </c>
      <c r="E75" s="16">
        <v>0</v>
      </c>
      <c r="F75" s="16">
        <f t="shared" si="51"/>
        <v>0</v>
      </c>
      <c r="G75" s="16">
        <f t="shared" si="52"/>
        <v>0</v>
      </c>
      <c r="H75" s="18">
        <v>0</v>
      </c>
      <c r="I75" s="18">
        <v>0</v>
      </c>
      <c r="J75" s="16">
        <f t="shared" si="53"/>
        <v>0</v>
      </c>
      <c r="K75" s="16">
        <f t="shared" si="54"/>
        <v>0</v>
      </c>
      <c r="L75" s="18">
        <v>0</v>
      </c>
      <c r="M75" s="18">
        <v>0</v>
      </c>
      <c r="N75" s="16">
        <f t="shared" si="55"/>
        <v>0</v>
      </c>
      <c r="O75" s="12">
        <v>66</v>
      </c>
    </row>
    <row r="76" spans="1:15" x14ac:dyDescent="0.2">
      <c r="A76" s="10">
        <v>67</v>
      </c>
      <c r="B76" s="15" t="s">
        <v>23</v>
      </c>
      <c r="C76" s="17">
        <v>21492</v>
      </c>
      <c r="D76" s="17">
        <v>3580.0999999999995</v>
      </c>
      <c r="E76" s="17">
        <v>0</v>
      </c>
      <c r="F76" s="16">
        <f t="shared" si="51"/>
        <v>25072.1</v>
      </c>
      <c r="G76" s="16">
        <f t="shared" si="52"/>
        <v>25072.1</v>
      </c>
      <c r="H76" s="17">
        <v>3619.2</v>
      </c>
      <c r="I76" s="17">
        <v>0</v>
      </c>
      <c r="J76" s="16">
        <f t="shared" si="53"/>
        <v>28691.3</v>
      </c>
      <c r="K76" s="16">
        <f t="shared" si="54"/>
        <v>28691.3</v>
      </c>
      <c r="L76" s="17">
        <v>3880.6000000000004</v>
      </c>
      <c r="M76" s="17">
        <v>0</v>
      </c>
      <c r="N76" s="16">
        <f t="shared" si="55"/>
        <v>32571.9</v>
      </c>
      <c r="O76" s="12">
        <v>67</v>
      </c>
    </row>
    <row r="77" spans="1:15" x14ac:dyDescent="0.2">
      <c r="A77" s="10">
        <v>68</v>
      </c>
      <c r="B77" s="14" t="s">
        <v>49</v>
      </c>
      <c r="C77" s="27">
        <f>SUM(C78:C82)</f>
        <v>14314.200000000003</v>
      </c>
      <c r="D77" s="27">
        <f t="shared" ref="D77:N77" si="56">SUM(D78:D82)</f>
        <v>1765.2</v>
      </c>
      <c r="E77" s="28">
        <f t="shared" si="56"/>
        <v>-107.60000000000002</v>
      </c>
      <c r="F77" s="27">
        <f t="shared" si="56"/>
        <v>15971.800000000003</v>
      </c>
      <c r="G77" s="27">
        <f t="shared" si="56"/>
        <v>15971.800000000003</v>
      </c>
      <c r="H77" s="27">
        <f t="shared" si="56"/>
        <v>346</v>
      </c>
      <c r="I77" s="27">
        <f t="shared" si="56"/>
        <v>-134.1</v>
      </c>
      <c r="J77" s="27">
        <f t="shared" si="56"/>
        <v>16183.700000000003</v>
      </c>
      <c r="K77" s="27">
        <f t="shared" si="56"/>
        <v>16183.700000000003</v>
      </c>
      <c r="L77" s="27">
        <f t="shared" si="56"/>
        <v>1343</v>
      </c>
      <c r="M77" s="27">
        <f t="shared" si="56"/>
        <v>-86.699999999999932</v>
      </c>
      <c r="N77" s="27">
        <f t="shared" si="56"/>
        <v>17440</v>
      </c>
      <c r="O77" s="12">
        <v>68</v>
      </c>
    </row>
    <row r="78" spans="1:15" x14ac:dyDescent="0.2">
      <c r="A78" s="10">
        <v>69</v>
      </c>
      <c r="B78" s="15" t="s">
        <v>25</v>
      </c>
      <c r="C78" s="16">
        <v>0</v>
      </c>
      <c r="D78" s="16">
        <v>0</v>
      </c>
      <c r="E78" s="16">
        <v>0</v>
      </c>
      <c r="F78" s="16">
        <f t="shared" ref="F78:F82" si="57">SUM(C78:E78)</f>
        <v>0</v>
      </c>
      <c r="G78" s="16">
        <f t="shared" ref="G78:G82" si="58">SUM(F78)</f>
        <v>0</v>
      </c>
      <c r="H78" s="18">
        <v>0</v>
      </c>
      <c r="I78" s="18">
        <v>0</v>
      </c>
      <c r="J78" s="16">
        <f t="shared" ref="J78:J82" si="59">SUM(G78:I78)</f>
        <v>0</v>
      </c>
      <c r="K78" s="16">
        <f t="shared" ref="K78:K82" si="60">SUM(J78)</f>
        <v>0</v>
      </c>
      <c r="L78" s="18">
        <v>0</v>
      </c>
      <c r="M78" s="18">
        <v>0</v>
      </c>
      <c r="N78" s="16">
        <f t="shared" ref="N78:N82" si="61">SUM(K78:M78)</f>
        <v>0</v>
      </c>
      <c r="O78" s="12">
        <v>69</v>
      </c>
    </row>
    <row r="79" spans="1:15" x14ac:dyDescent="0.2">
      <c r="A79" s="10">
        <v>70</v>
      </c>
      <c r="B79" s="15" t="s">
        <v>20</v>
      </c>
      <c r="C79" s="16">
        <v>2555.9</v>
      </c>
      <c r="D79" s="16">
        <v>845.5</v>
      </c>
      <c r="E79" s="16">
        <v>0.30000000000000004</v>
      </c>
      <c r="F79" s="16">
        <f t="shared" si="57"/>
        <v>3401.7000000000003</v>
      </c>
      <c r="G79" s="16">
        <f t="shared" si="58"/>
        <v>3401.7000000000003</v>
      </c>
      <c r="H79" s="16">
        <v>-372</v>
      </c>
      <c r="I79" s="16">
        <v>-0.1</v>
      </c>
      <c r="J79" s="16">
        <f t="shared" si="59"/>
        <v>3029.6000000000004</v>
      </c>
      <c r="K79" s="16">
        <f t="shared" si="60"/>
        <v>3029.6000000000004</v>
      </c>
      <c r="L79" s="16">
        <v>380.80000000000013</v>
      </c>
      <c r="M79" s="16">
        <v>-0.2</v>
      </c>
      <c r="N79" s="16">
        <f t="shared" si="61"/>
        <v>3410.2000000000007</v>
      </c>
      <c r="O79" s="12">
        <v>70</v>
      </c>
    </row>
    <row r="80" spans="1:15" x14ac:dyDescent="0.2">
      <c r="A80" s="10">
        <v>71</v>
      </c>
      <c r="B80" s="15" t="s">
        <v>21</v>
      </c>
      <c r="C80" s="16">
        <v>3936.8000000000006</v>
      </c>
      <c r="D80" s="16">
        <v>49.999999999999986</v>
      </c>
      <c r="E80" s="16">
        <v>-0.1</v>
      </c>
      <c r="F80" s="16">
        <f t="shared" si="57"/>
        <v>3986.7000000000007</v>
      </c>
      <c r="G80" s="16">
        <f t="shared" si="58"/>
        <v>3986.7000000000007</v>
      </c>
      <c r="H80" s="16">
        <v>-280.99999999999994</v>
      </c>
      <c r="I80" s="16">
        <v>0.2</v>
      </c>
      <c r="J80" s="16">
        <f t="shared" si="59"/>
        <v>3705.9000000000005</v>
      </c>
      <c r="K80" s="16">
        <f t="shared" si="60"/>
        <v>3705.9000000000005</v>
      </c>
      <c r="L80" s="16">
        <v>-90.4</v>
      </c>
      <c r="M80" s="16">
        <v>0</v>
      </c>
      <c r="N80" s="16">
        <f t="shared" si="61"/>
        <v>3615.5000000000005</v>
      </c>
      <c r="O80" s="12">
        <v>71</v>
      </c>
    </row>
    <row r="81" spans="1:15" x14ac:dyDescent="0.2">
      <c r="A81" s="10">
        <v>72</v>
      </c>
      <c r="B81" s="15" t="s">
        <v>48</v>
      </c>
      <c r="C81" s="17">
        <v>7817.3000000000011</v>
      </c>
      <c r="D81" s="17">
        <v>869.90000000000009</v>
      </c>
      <c r="E81" s="17">
        <v>-107.90000000000002</v>
      </c>
      <c r="F81" s="16">
        <f t="shared" si="57"/>
        <v>8579.3000000000011</v>
      </c>
      <c r="G81" s="16">
        <f t="shared" si="58"/>
        <v>8579.3000000000011</v>
      </c>
      <c r="H81" s="19">
        <v>1000</v>
      </c>
      <c r="I81" s="19">
        <v>-134.19999999999999</v>
      </c>
      <c r="J81" s="16">
        <f t="shared" si="59"/>
        <v>9445.1</v>
      </c>
      <c r="K81" s="16">
        <f t="shared" si="60"/>
        <v>9445.1</v>
      </c>
      <c r="L81" s="19">
        <v>1052.5999999999999</v>
      </c>
      <c r="M81" s="19">
        <v>-86.499999999999929</v>
      </c>
      <c r="N81" s="16">
        <f t="shared" si="61"/>
        <v>10411.200000000001</v>
      </c>
      <c r="O81" s="12">
        <v>72</v>
      </c>
    </row>
    <row r="82" spans="1:15" x14ac:dyDescent="0.2">
      <c r="A82" s="10">
        <v>73</v>
      </c>
      <c r="B82" s="15" t="s">
        <v>23</v>
      </c>
      <c r="C82" s="17">
        <v>4.2000000000000011</v>
      </c>
      <c r="D82" s="17">
        <v>-0.20000000000000107</v>
      </c>
      <c r="E82" s="17">
        <v>0.1</v>
      </c>
      <c r="F82" s="16">
        <f t="shared" si="57"/>
        <v>4.0999999999999996</v>
      </c>
      <c r="G82" s="16">
        <f t="shared" si="58"/>
        <v>4.0999999999999996</v>
      </c>
      <c r="H82" s="17">
        <v>-1.0000000000000009</v>
      </c>
      <c r="I82" s="17">
        <v>0</v>
      </c>
      <c r="J82" s="16">
        <f t="shared" si="59"/>
        <v>3.0999999999999988</v>
      </c>
      <c r="K82" s="16">
        <f t="shared" si="60"/>
        <v>3.0999999999999988</v>
      </c>
      <c r="L82" s="17">
        <v>0</v>
      </c>
      <c r="M82" s="17">
        <v>0</v>
      </c>
      <c r="N82" s="16">
        <f t="shared" si="61"/>
        <v>3.0999999999999988</v>
      </c>
      <c r="O82" s="12">
        <v>73</v>
      </c>
    </row>
    <row r="83" spans="1:15" x14ac:dyDescent="0.2">
      <c r="A83" s="10">
        <v>74</v>
      </c>
      <c r="B83" s="14" t="s">
        <v>50</v>
      </c>
      <c r="C83" s="27">
        <f>SUM(C84:C88)</f>
        <v>53684.300000000017</v>
      </c>
      <c r="D83" s="27">
        <f t="shared" ref="D83:N83" si="62">SUM(D84:D88)</f>
        <v>4777.2000000000007</v>
      </c>
      <c r="E83" s="28">
        <f t="shared" si="62"/>
        <v>-9.1</v>
      </c>
      <c r="F83" s="27">
        <f t="shared" si="62"/>
        <v>58452.400000000009</v>
      </c>
      <c r="G83" s="27">
        <f t="shared" si="62"/>
        <v>58452.400000000009</v>
      </c>
      <c r="H83" s="27">
        <f t="shared" si="62"/>
        <v>1979.1000000000004</v>
      </c>
      <c r="I83" s="27">
        <f t="shared" si="62"/>
        <v>2.9000000000000004</v>
      </c>
      <c r="J83" s="27">
        <f t="shared" si="62"/>
        <v>60434.400000000001</v>
      </c>
      <c r="K83" s="27">
        <f t="shared" si="62"/>
        <v>60434.400000000001</v>
      </c>
      <c r="L83" s="27">
        <f t="shared" si="62"/>
        <v>-3726.3999999999996</v>
      </c>
      <c r="M83" s="27">
        <f t="shared" si="62"/>
        <v>24.200000000000003</v>
      </c>
      <c r="N83" s="27">
        <f t="shared" si="62"/>
        <v>56732.200000000004</v>
      </c>
      <c r="O83" s="12">
        <v>74</v>
      </c>
    </row>
    <row r="84" spans="1:15" x14ac:dyDescent="0.2">
      <c r="A84" s="10">
        <v>75</v>
      </c>
      <c r="B84" s="15" t="s">
        <v>46</v>
      </c>
      <c r="C84" s="17">
        <f>SUM(C90+C96+C102+C108)</f>
        <v>2218.400000000001</v>
      </c>
      <c r="D84" s="17">
        <f t="shared" ref="D84:N88" si="63">SUM(D90+D96+D102+D108)</f>
        <v>73.300000000000011</v>
      </c>
      <c r="E84" s="17">
        <f t="shared" si="63"/>
        <v>5.0999999999999996</v>
      </c>
      <c r="F84" s="17">
        <f t="shared" si="63"/>
        <v>2296.8000000000006</v>
      </c>
      <c r="G84" s="17">
        <f t="shared" si="63"/>
        <v>2296.8000000000006</v>
      </c>
      <c r="H84" s="17">
        <f t="shared" si="63"/>
        <v>65</v>
      </c>
      <c r="I84" s="17">
        <f t="shared" si="63"/>
        <v>0</v>
      </c>
      <c r="J84" s="17">
        <f t="shared" si="63"/>
        <v>2361.8000000000011</v>
      </c>
      <c r="K84" s="17">
        <f t="shared" si="63"/>
        <v>2361.8000000000011</v>
      </c>
      <c r="L84" s="17">
        <f t="shared" si="63"/>
        <v>51.2</v>
      </c>
      <c r="M84" s="17">
        <f t="shared" si="63"/>
        <v>0</v>
      </c>
      <c r="N84" s="17">
        <f t="shared" si="63"/>
        <v>2413.0000000000009</v>
      </c>
      <c r="O84" s="12">
        <v>75</v>
      </c>
    </row>
    <row r="85" spans="1:15" x14ac:dyDescent="0.2">
      <c r="A85" s="10">
        <v>76</v>
      </c>
      <c r="B85" s="15" t="s">
        <v>20</v>
      </c>
      <c r="C85" s="17">
        <f>SUM(C91+C97+C103+C109)</f>
        <v>28528.600000000002</v>
      </c>
      <c r="D85" s="17">
        <f t="shared" si="63"/>
        <v>2367.2000000000003</v>
      </c>
      <c r="E85" s="17">
        <f t="shared" si="63"/>
        <v>1.8</v>
      </c>
      <c r="F85" s="17">
        <f t="shared" si="63"/>
        <v>30897.600000000006</v>
      </c>
      <c r="G85" s="17">
        <f t="shared" si="63"/>
        <v>30897.600000000006</v>
      </c>
      <c r="H85" s="17">
        <f t="shared" si="63"/>
        <v>1673.6000000000001</v>
      </c>
      <c r="I85" s="17">
        <f t="shared" si="63"/>
        <v>5.4</v>
      </c>
      <c r="J85" s="17">
        <f t="shared" si="63"/>
        <v>32576.6</v>
      </c>
      <c r="K85" s="17">
        <f t="shared" si="63"/>
        <v>32576.6</v>
      </c>
      <c r="L85" s="17">
        <f t="shared" si="63"/>
        <v>-2988.5</v>
      </c>
      <c r="M85" s="17">
        <f t="shared" si="63"/>
        <v>0.1</v>
      </c>
      <c r="N85" s="17">
        <f t="shared" si="63"/>
        <v>29588.2</v>
      </c>
      <c r="O85" s="12">
        <v>76</v>
      </c>
    </row>
    <row r="86" spans="1:15" x14ac:dyDescent="0.2">
      <c r="A86" s="10">
        <v>77</v>
      </c>
      <c r="B86" s="15" t="s">
        <v>26</v>
      </c>
      <c r="C86" s="17">
        <f t="shared" ref="C86:N88" si="64">SUM(C92+C98+C104+C110)</f>
        <v>12247.500000000007</v>
      </c>
      <c r="D86" s="17">
        <f t="shared" si="64"/>
        <v>1331.6000000000001</v>
      </c>
      <c r="E86" s="17">
        <f t="shared" si="63"/>
        <v>-1.3</v>
      </c>
      <c r="F86" s="17">
        <f t="shared" si="64"/>
        <v>13577.800000000005</v>
      </c>
      <c r="G86" s="17">
        <f t="shared" si="64"/>
        <v>13577.800000000005</v>
      </c>
      <c r="H86" s="17">
        <f t="shared" si="63"/>
        <v>-229.89999999999998</v>
      </c>
      <c r="I86" s="17">
        <f t="shared" si="63"/>
        <v>0.2</v>
      </c>
      <c r="J86" s="17">
        <f t="shared" si="63"/>
        <v>13348.100000000006</v>
      </c>
      <c r="K86" s="17">
        <f t="shared" si="63"/>
        <v>13348.100000000006</v>
      </c>
      <c r="L86" s="17">
        <f t="shared" si="63"/>
        <v>-1335.8999999999999</v>
      </c>
      <c r="M86" s="17">
        <f t="shared" si="63"/>
        <v>-0.1</v>
      </c>
      <c r="N86" s="17">
        <f t="shared" si="64"/>
        <v>12012.100000000006</v>
      </c>
      <c r="O86" s="12">
        <v>77</v>
      </c>
    </row>
    <row r="87" spans="1:15" x14ac:dyDescent="0.2">
      <c r="A87" s="10">
        <v>78</v>
      </c>
      <c r="B87" s="15" t="s">
        <v>48</v>
      </c>
      <c r="C87" s="17">
        <f t="shared" si="64"/>
        <v>5274.9</v>
      </c>
      <c r="D87" s="17">
        <f t="shared" si="64"/>
        <v>456.09999999999997</v>
      </c>
      <c r="E87" s="17">
        <f t="shared" si="63"/>
        <v>-1.5999999999999996</v>
      </c>
      <c r="F87" s="17">
        <f t="shared" si="64"/>
        <v>5729.4</v>
      </c>
      <c r="G87" s="17">
        <f t="shared" si="64"/>
        <v>5729.4</v>
      </c>
      <c r="H87" s="17">
        <f t="shared" si="63"/>
        <v>183.69999999999996</v>
      </c>
      <c r="I87" s="17">
        <f t="shared" si="63"/>
        <v>5.5999999999999979</v>
      </c>
      <c r="J87" s="17">
        <f t="shared" si="63"/>
        <v>5918.6999999999989</v>
      </c>
      <c r="K87" s="17">
        <f t="shared" si="63"/>
        <v>5918.6999999999989</v>
      </c>
      <c r="L87" s="17">
        <f t="shared" si="63"/>
        <v>349.90000000000009</v>
      </c>
      <c r="M87" s="17">
        <f t="shared" si="63"/>
        <v>7.8</v>
      </c>
      <c r="N87" s="17">
        <f t="shared" si="64"/>
        <v>6276.3999999999987</v>
      </c>
      <c r="O87" s="12">
        <v>78</v>
      </c>
    </row>
    <row r="88" spans="1:15" x14ac:dyDescent="0.2">
      <c r="A88" s="10">
        <v>79</v>
      </c>
      <c r="B88" s="15" t="s">
        <v>23</v>
      </c>
      <c r="C88" s="17">
        <f t="shared" si="64"/>
        <v>5414.9</v>
      </c>
      <c r="D88" s="17">
        <f t="shared" si="64"/>
        <v>549</v>
      </c>
      <c r="E88" s="17">
        <f t="shared" si="63"/>
        <v>-13.1</v>
      </c>
      <c r="F88" s="17">
        <f t="shared" si="64"/>
        <v>5950.7999999999993</v>
      </c>
      <c r="G88" s="17">
        <f t="shared" si="64"/>
        <v>5950.7999999999993</v>
      </c>
      <c r="H88" s="17">
        <f t="shared" si="63"/>
        <v>286.7000000000001</v>
      </c>
      <c r="I88" s="17">
        <f t="shared" si="63"/>
        <v>-8.2999999999999989</v>
      </c>
      <c r="J88" s="17">
        <f t="shared" si="63"/>
        <v>6229.2</v>
      </c>
      <c r="K88" s="17">
        <f t="shared" si="63"/>
        <v>6229.2</v>
      </c>
      <c r="L88" s="17">
        <f t="shared" si="63"/>
        <v>196.90000000000003</v>
      </c>
      <c r="M88" s="17">
        <f t="shared" si="63"/>
        <v>16.400000000000002</v>
      </c>
      <c r="N88" s="17">
        <f t="shared" si="64"/>
        <v>6442.4999999999991</v>
      </c>
      <c r="O88" s="12">
        <v>79</v>
      </c>
    </row>
    <row r="89" spans="1:15" x14ac:dyDescent="0.2">
      <c r="A89" s="10">
        <v>80</v>
      </c>
      <c r="B89" s="14" t="s">
        <v>28</v>
      </c>
      <c r="C89" s="27">
        <f>SUM(C90:C94)</f>
        <v>3324.8000000000011</v>
      </c>
      <c r="D89" s="27">
        <f t="shared" ref="D89:N89" si="65">SUM(D90:D94)</f>
        <v>200.50000000000003</v>
      </c>
      <c r="E89" s="27">
        <f t="shared" si="65"/>
        <v>0</v>
      </c>
      <c r="F89" s="27">
        <f t="shared" si="65"/>
        <v>3525.3000000000011</v>
      </c>
      <c r="G89" s="27">
        <f t="shared" si="65"/>
        <v>3525.3000000000011</v>
      </c>
      <c r="H89" s="27">
        <f t="shared" si="65"/>
        <v>224.50000000000006</v>
      </c>
      <c r="I89" s="27">
        <f t="shared" si="65"/>
        <v>0</v>
      </c>
      <c r="J89" s="27">
        <f t="shared" si="65"/>
        <v>3749.8000000000011</v>
      </c>
      <c r="K89" s="27">
        <f t="shared" si="65"/>
        <v>3749.8000000000011</v>
      </c>
      <c r="L89" s="27">
        <f t="shared" si="65"/>
        <v>194.40000000000003</v>
      </c>
      <c r="M89" s="27">
        <f t="shared" si="65"/>
        <v>0</v>
      </c>
      <c r="N89" s="27">
        <f t="shared" si="65"/>
        <v>3944.2000000000012</v>
      </c>
      <c r="O89" s="12">
        <v>80</v>
      </c>
    </row>
    <row r="90" spans="1:15" ht="12.6" customHeight="1" x14ac:dyDescent="0.2">
      <c r="A90" s="10">
        <v>82</v>
      </c>
      <c r="B90" s="15" t="s">
        <v>51</v>
      </c>
      <c r="C90" s="17">
        <v>2076.5000000000009</v>
      </c>
      <c r="D90" s="17">
        <v>32.9</v>
      </c>
      <c r="E90" s="17">
        <v>0</v>
      </c>
      <c r="F90" s="16">
        <f t="shared" ref="F90:F94" si="66">SUM(C90:E90)</f>
        <v>2109.400000000001</v>
      </c>
      <c r="G90" s="16">
        <f t="shared" ref="G90:G94" si="67">SUM(F90)</f>
        <v>2109.400000000001</v>
      </c>
      <c r="H90" s="17">
        <v>4.0999999999999996</v>
      </c>
      <c r="I90" s="17">
        <v>0</v>
      </c>
      <c r="J90" s="16">
        <f t="shared" ref="J90:J94" si="68">SUM(G90:I90)</f>
        <v>2113.5000000000009</v>
      </c>
      <c r="K90" s="16">
        <f t="shared" ref="K90:K94" si="69">SUM(J90)</f>
        <v>2113.5000000000009</v>
      </c>
      <c r="L90" s="17">
        <v>34</v>
      </c>
      <c r="M90" s="17">
        <v>0</v>
      </c>
      <c r="N90" s="16">
        <f t="shared" ref="N90:N94" si="70">SUM(K90:M90)</f>
        <v>2147.5000000000009</v>
      </c>
      <c r="O90" s="12">
        <v>82</v>
      </c>
    </row>
    <row r="91" spans="1:15" ht="12.6" customHeight="1" x14ac:dyDescent="0.2">
      <c r="A91" s="10">
        <v>83</v>
      </c>
      <c r="B91" s="15" t="s">
        <v>52</v>
      </c>
      <c r="C91" s="16">
        <v>0</v>
      </c>
      <c r="D91" s="16">
        <v>0</v>
      </c>
      <c r="E91" s="16">
        <v>0</v>
      </c>
      <c r="F91" s="16">
        <f t="shared" si="66"/>
        <v>0</v>
      </c>
      <c r="G91" s="16">
        <f t="shared" si="67"/>
        <v>0</v>
      </c>
      <c r="H91" s="16">
        <v>0</v>
      </c>
      <c r="I91" s="16">
        <v>0</v>
      </c>
      <c r="J91" s="16">
        <f t="shared" si="68"/>
        <v>0</v>
      </c>
      <c r="K91" s="16">
        <f t="shared" si="69"/>
        <v>0</v>
      </c>
      <c r="L91" s="16">
        <v>0</v>
      </c>
      <c r="M91" s="16">
        <v>0</v>
      </c>
      <c r="N91" s="16">
        <f t="shared" si="70"/>
        <v>0</v>
      </c>
      <c r="O91" s="12">
        <v>83</v>
      </c>
    </row>
    <row r="92" spans="1:15" ht="12.6" customHeight="1" x14ac:dyDescent="0.2">
      <c r="A92" s="10">
        <v>84</v>
      </c>
      <c r="B92" s="15" t="s">
        <v>53</v>
      </c>
      <c r="C92" s="16">
        <v>0</v>
      </c>
      <c r="D92" s="16">
        <v>0</v>
      </c>
      <c r="E92" s="16">
        <v>0</v>
      </c>
      <c r="F92" s="16">
        <f t="shared" si="66"/>
        <v>0</v>
      </c>
      <c r="G92" s="16">
        <f t="shared" si="67"/>
        <v>0</v>
      </c>
      <c r="H92" s="16">
        <v>0</v>
      </c>
      <c r="I92" s="16">
        <v>0</v>
      </c>
      <c r="J92" s="16">
        <f t="shared" si="68"/>
        <v>0</v>
      </c>
      <c r="K92" s="16">
        <f t="shared" si="69"/>
        <v>0</v>
      </c>
      <c r="L92" s="16">
        <v>0</v>
      </c>
      <c r="M92" s="16">
        <v>0</v>
      </c>
      <c r="N92" s="16">
        <f t="shared" si="70"/>
        <v>0</v>
      </c>
      <c r="O92" s="12">
        <v>84</v>
      </c>
    </row>
    <row r="93" spans="1:15" ht="12.6" customHeight="1" x14ac:dyDescent="0.2">
      <c r="A93" s="10">
        <v>85</v>
      </c>
      <c r="B93" s="15" t="s">
        <v>32</v>
      </c>
      <c r="C93" s="16">
        <v>0</v>
      </c>
      <c r="D93" s="16">
        <v>0</v>
      </c>
      <c r="E93" s="16">
        <v>0</v>
      </c>
      <c r="F93" s="16">
        <f t="shared" si="66"/>
        <v>0</v>
      </c>
      <c r="G93" s="16">
        <f t="shared" si="67"/>
        <v>0</v>
      </c>
      <c r="H93" s="16">
        <v>0</v>
      </c>
      <c r="I93" s="16">
        <v>0</v>
      </c>
      <c r="J93" s="16">
        <f t="shared" si="68"/>
        <v>0</v>
      </c>
      <c r="K93" s="16">
        <f t="shared" si="69"/>
        <v>0</v>
      </c>
      <c r="L93" s="16">
        <v>0</v>
      </c>
      <c r="M93" s="16">
        <v>0</v>
      </c>
      <c r="N93" s="16">
        <f t="shared" si="70"/>
        <v>0</v>
      </c>
      <c r="O93" s="12">
        <v>85</v>
      </c>
    </row>
    <row r="94" spans="1:15" ht="12.6" customHeight="1" x14ac:dyDescent="0.2">
      <c r="A94" s="10">
        <v>86</v>
      </c>
      <c r="B94" s="15" t="s">
        <v>33</v>
      </c>
      <c r="C94" s="17">
        <v>1248.3</v>
      </c>
      <c r="D94" s="17">
        <v>167.60000000000002</v>
      </c>
      <c r="E94" s="17">
        <v>0</v>
      </c>
      <c r="F94" s="16">
        <f t="shared" si="66"/>
        <v>1415.9</v>
      </c>
      <c r="G94" s="16">
        <f t="shared" si="67"/>
        <v>1415.9</v>
      </c>
      <c r="H94" s="17">
        <v>220.40000000000006</v>
      </c>
      <c r="I94" s="17">
        <v>0</v>
      </c>
      <c r="J94" s="16">
        <f t="shared" si="68"/>
        <v>1636.3000000000002</v>
      </c>
      <c r="K94" s="16">
        <f t="shared" si="69"/>
        <v>1636.3000000000002</v>
      </c>
      <c r="L94" s="17">
        <v>160.40000000000003</v>
      </c>
      <c r="M94" s="17">
        <v>0</v>
      </c>
      <c r="N94" s="16">
        <f t="shared" si="70"/>
        <v>1796.7000000000003</v>
      </c>
      <c r="O94" s="12">
        <v>86</v>
      </c>
    </row>
    <row r="95" spans="1:15" x14ac:dyDescent="0.2">
      <c r="A95" s="10">
        <v>87</v>
      </c>
      <c r="B95" s="14" t="s">
        <v>34</v>
      </c>
      <c r="C95" s="27">
        <f>SUM(C96:C100)</f>
        <v>17209.399999999998</v>
      </c>
      <c r="D95" s="27">
        <f t="shared" ref="D95:N95" si="71">SUM(D96:D100)</f>
        <v>1758.3</v>
      </c>
      <c r="E95" s="27">
        <f t="shared" si="71"/>
        <v>-2.4999999999999996</v>
      </c>
      <c r="F95" s="27">
        <f t="shared" si="71"/>
        <v>18965.199999999997</v>
      </c>
      <c r="G95" s="27">
        <f t="shared" si="71"/>
        <v>18965.199999999997</v>
      </c>
      <c r="H95" s="27">
        <f t="shared" si="71"/>
        <v>1295.5000000000002</v>
      </c>
      <c r="I95" s="27">
        <f t="shared" si="71"/>
        <v>5.4999999999999991</v>
      </c>
      <c r="J95" s="27">
        <f t="shared" si="71"/>
        <v>20266.199999999997</v>
      </c>
      <c r="K95" s="27">
        <f t="shared" si="71"/>
        <v>20266.199999999997</v>
      </c>
      <c r="L95" s="27">
        <f t="shared" si="71"/>
        <v>-669.3</v>
      </c>
      <c r="M95" s="27">
        <f t="shared" si="71"/>
        <v>8.4</v>
      </c>
      <c r="N95" s="27">
        <f t="shared" si="71"/>
        <v>19605.3</v>
      </c>
      <c r="O95" s="12">
        <v>87</v>
      </c>
    </row>
    <row r="96" spans="1:15" ht="12.6" customHeight="1" x14ac:dyDescent="0.2">
      <c r="A96" s="10">
        <v>88</v>
      </c>
      <c r="B96" s="15" t="s">
        <v>35</v>
      </c>
      <c r="C96" s="17">
        <v>130.89999999999989</v>
      </c>
      <c r="D96" s="17">
        <v>1.9</v>
      </c>
      <c r="E96" s="17">
        <v>0</v>
      </c>
      <c r="F96" s="16">
        <f t="shared" ref="F96:F100" si="72">SUM(C96:E96)</f>
        <v>132.7999999999999</v>
      </c>
      <c r="G96" s="16">
        <f t="shared" ref="G96:G100" si="73">SUM(F96)</f>
        <v>132.7999999999999</v>
      </c>
      <c r="H96" s="17">
        <v>2.2000000000000002</v>
      </c>
      <c r="I96" s="17">
        <v>0</v>
      </c>
      <c r="J96" s="16">
        <f t="shared" ref="J96:J100" si="74">SUM(G96:I96)</f>
        <v>134.99999999999989</v>
      </c>
      <c r="K96" s="16">
        <f t="shared" ref="K96:K100" si="75">SUM(J96)</f>
        <v>134.99999999999989</v>
      </c>
      <c r="L96" s="17">
        <v>7.7000000000000011</v>
      </c>
      <c r="M96" s="17">
        <v>0</v>
      </c>
      <c r="N96" s="16">
        <f t="shared" ref="N96:N100" si="76">SUM(K96:M96)</f>
        <v>142.69999999999987</v>
      </c>
      <c r="O96" s="12">
        <v>88</v>
      </c>
    </row>
    <row r="97" spans="1:15" ht="12.6" customHeight="1" x14ac:dyDescent="0.2">
      <c r="A97" s="10">
        <v>89</v>
      </c>
      <c r="B97" s="15" t="s">
        <v>52</v>
      </c>
      <c r="C97" s="17">
        <v>7306.2999999999984</v>
      </c>
      <c r="D97" s="17">
        <v>948.90000000000009</v>
      </c>
      <c r="E97" s="17">
        <v>0</v>
      </c>
      <c r="F97" s="16">
        <f t="shared" si="72"/>
        <v>8255.1999999999989</v>
      </c>
      <c r="G97" s="16">
        <f t="shared" si="73"/>
        <v>8255.1999999999989</v>
      </c>
      <c r="H97" s="17">
        <v>797.40000000000009</v>
      </c>
      <c r="I97" s="17">
        <v>0.1</v>
      </c>
      <c r="J97" s="16">
        <f t="shared" si="74"/>
        <v>9052.6999999999989</v>
      </c>
      <c r="K97" s="16">
        <f t="shared" si="75"/>
        <v>9052.6999999999989</v>
      </c>
      <c r="L97" s="17">
        <v>-563.40000000000009</v>
      </c>
      <c r="M97" s="17">
        <v>0</v>
      </c>
      <c r="N97" s="16">
        <f t="shared" si="76"/>
        <v>8489.2999999999993</v>
      </c>
      <c r="O97" s="12">
        <v>89</v>
      </c>
    </row>
    <row r="98" spans="1:15" ht="12.6" customHeight="1" x14ac:dyDescent="0.2">
      <c r="A98" s="10">
        <v>90</v>
      </c>
      <c r="B98" s="15" t="s">
        <v>31</v>
      </c>
      <c r="C98" s="17">
        <v>936.40000000000066</v>
      </c>
      <c r="D98" s="17">
        <v>7.9999999999999716</v>
      </c>
      <c r="E98" s="17">
        <v>-0.2</v>
      </c>
      <c r="F98" s="16">
        <f t="shared" si="72"/>
        <v>944.20000000000061</v>
      </c>
      <c r="G98" s="16">
        <f t="shared" si="73"/>
        <v>944.20000000000061</v>
      </c>
      <c r="H98" s="17">
        <v>204.29999999999998</v>
      </c>
      <c r="I98" s="17">
        <v>0.1</v>
      </c>
      <c r="J98" s="16">
        <f t="shared" si="74"/>
        <v>1148.6000000000006</v>
      </c>
      <c r="K98" s="16">
        <f t="shared" si="75"/>
        <v>1148.6000000000006</v>
      </c>
      <c r="L98" s="17">
        <v>-528.29999999999995</v>
      </c>
      <c r="M98" s="17">
        <v>-0.1</v>
      </c>
      <c r="N98" s="16">
        <f t="shared" si="76"/>
        <v>620.20000000000061</v>
      </c>
      <c r="O98" s="12">
        <v>90</v>
      </c>
    </row>
    <row r="99" spans="1:15" ht="12.6" customHeight="1" x14ac:dyDescent="0.2">
      <c r="A99" s="10">
        <v>91</v>
      </c>
      <c r="B99" s="15" t="s">
        <v>32</v>
      </c>
      <c r="C99" s="17">
        <v>4800.2</v>
      </c>
      <c r="D99" s="17">
        <v>433.4</v>
      </c>
      <c r="E99" s="17">
        <v>-1.5999999999999996</v>
      </c>
      <c r="F99" s="16">
        <f t="shared" si="72"/>
        <v>5231.9999999999991</v>
      </c>
      <c r="G99" s="16">
        <f t="shared" si="73"/>
        <v>5231.9999999999991</v>
      </c>
      <c r="H99" s="17">
        <v>241.39999999999998</v>
      </c>
      <c r="I99" s="17">
        <v>5.3999999999999986</v>
      </c>
      <c r="J99" s="16">
        <f t="shared" si="74"/>
        <v>5478.7999999999984</v>
      </c>
      <c r="K99" s="16">
        <f t="shared" si="75"/>
        <v>5478.7999999999984</v>
      </c>
      <c r="L99" s="17">
        <v>401.50000000000006</v>
      </c>
      <c r="M99" s="17">
        <v>7.8</v>
      </c>
      <c r="N99" s="16">
        <f t="shared" si="76"/>
        <v>5888.0999999999985</v>
      </c>
      <c r="O99" s="12">
        <v>91</v>
      </c>
    </row>
    <row r="100" spans="1:15" ht="12.6" customHeight="1" x14ac:dyDescent="0.2">
      <c r="A100" s="10">
        <v>92</v>
      </c>
      <c r="B100" s="15" t="s">
        <v>37</v>
      </c>
      <c r="C100" s="17">
        <v>4035.5999999999995</v>
      </c>
      <c r="D100" s="17">
        <v>366.09999999999997</v>
      </c>
      <c r="E100" s="17">
        <v>-0.70000000000000007</v>
      </c>
      <c r="F100" s="16">
        <f t="shared" si="72"/>
        <v>4401</v>
      </c>
      <c r="G100" s="16">
        <f t="shared" si="73"/>
        <v>4401</v>
      </c>
      <c r="H100" s="17">
        <v>50.199999999999996</v>
      </c>
      <c r="I100" s="17">
        <v>-0.1</v>
      </c>
      <c r="J100" s="16">
        <f t="shared" si="74"/>
        <v>4451.0999999999995</v>
      </c>
      <c r="K100" s="16">
        <f t="shared" si="75"/>
        <v>4451.0999999999995</v>
      </c>
      <c r="L100" s="17">
        <v>13.200000000000001</v>
      </c>
      <c r="M100" s="17">
        <v>0.70000000000000007</v>
      </c>
      <c r="N100" s="16">
        <f t="shared" si="76"/>
        <v>4464.9999999999991</v>
      </c>
      <c r="O100" s="12">
        <v>92</v>
      </c>
    </row>
    <row r="101" spans="1:15" x14ac:dyDescent="0.2">
      <c r="A101" s="10">
        <v>93</v>
      </c>
      <c r="B101" s="14" t="s">
        <v>36</v>
      </c>
      <c r="C101" s="27">
        <f>SUM(C102:C106)</f>
        <v>32195.200000000008</v>
      </c>
      <c r="D101" s="27">
        <f t="shared" ref="D101:N101" si="77">SUM(D102:D106)</f>
        <v>2795.8</v>
      </c>
      <c r="E101" s="27">
        <f t="shared" si="77"/>
        <v>-0.30000000000000004</v>
      </c>
      <c r="F101" s="27">
        <f t="shared" si="77"/>
        <v>34990.700000000004</v>
      </c>
      <c r="G101" s="27">
        <f t="shared" si="77"/>
        <v>34990.700000000004</v>
      </c>
      <c r="H101" s="27">
        <f t="shared" si="77"/>
        <v>399.50000000000011</v>
      </c>
      <c r="I101" s="27">
        <f t="shared" si="77"/>
        <v>0.30000000000000004</v>
      </c>
      <c r="J101" s="27">
        <f t="shared" si="77"/>
        <v>35390.500000000015</v>
      </c>
      <c r="K101" s="27">
        <f t="shared" si="77"/>
        <v>35390.500000000015</v>
      </c>
      <c r="L101" s="27">
        <f t="shared" si="77"/>
        <v>-3411.7</v>
      </c>
      <c r="M101" s="27">
        <f t="shared" si="77"/>
        <v>0.2</v>
      </c>
      <c r="N101" s="27">
        <f t="shared" si="77"/>
        <v>31979.000000000007</v>
      </c>
      <c r="O101" s="12">
        <v>93</v>
      </c>
    </row>
    <row r="102" spans="1:15" ht="12.6" customHeight="1" x14ac:dyDescent="0.2">
      <c r="A102" s="10">
        <v>94</v>
      </c>
      <c r="B102" s="15" t="s">
        <v>35</v>
      </c>
      <c r="C102" s="16">
        <v>0</v>
      </c>
      <c r="D102" s="16">
        <v>0</v>
      </c>
      <c r="E102" s="16">
        <v>0</v>
      </c>
      <c r="F102" s="16">
        <f t="shared" ref="F102:F106" si="78">SUM(C102:E102)</f>
        <v>0</v>
      </c>
      <c r="G102" s="16">
        <f t="shared" ref="G102:G106" si="79">SUM(F102)</f>
        <v>0</v>
      </c>
      <c r="H102" s="18">
        <v>0</v>
      </c>
      <c r="I102" s="18">
        <v>0</v>
      </c>
      <c r="J102" s="16">
        <f t="shared" ref="J102:J106" si="80">SUM(G102:I102)</f>
        <v>0</v>
      </c>
      <c r="K102" s="16">
        <f t="shared" ref="K102:K106" si="81">SUM(J102)</f>
        <v>0</v>
      </c>
      <c r="L102" s="18">
        <v>0</v>
      </c>
      <c r="M102" s="18">
        <v>0</v>
      </c>
      <c r="N102" s="16">
        <f t="shared" ref="N102:N106" si="82">SUM(K102:M102)</f>
        <v>0</v>
      </c>
      <c r="O102" s="12">
        <v>94</v>
      </c>
    </row>
    <row r="103" spans="1:15" ht="12.6" customHeight="1" x14ac:dyDescent="0.2">
      <c r="A103" s="10">
        <v>95</v>
      </c>
      <c r="B103" s="15" t="s">
        <v>30</v>
      </c>
      <c r="C103" s="17">
        <v>20951.100000000002</v>
      </c>
      <c r="D103" s="17">
        <v>1493.9</v>
      </c>
      <c r="E103" s="17">
        <v>0</v>
      </c>
      <c r="F103" s="16">
        <f t="shared" si="78"/>
        <v>22445.000000000004</v>
      </c>
      <c r="G103" s="16">
        <f t="shared" si="79"/>
        <v>22445.000000000004</v>
      </c>
      <c r="H103" s="17">
        <v>861.7</v>
      </c>
      <c r="I103" s="17">
        <v>0.1</v>
      </c>
      <c r="J103" s="16">
        <f t="shared" si="80"/>
        <v>23306.800000000003</v>
      </c>
      <c r="K103" s="16">
        <f t="shared" si="81"/>
        <v>23306.800000000003</v>
      </c>
      <c r="L103" s="17">
        <v>-2622.2</v>
      </c>
      <c r="M103" s="17">
        <v>0.1</v>
      </c>
      <c r="N103" s="16">
        <f t="shared" si="82"/>
        <v>20684.7</v>
      </c>
      <c r="O103" s="12">
        <v>95</v>
      </c>
    </row>
    <row r="104" spans="1:15" ht="12.6" customHeight="1" x14ac:dyDescent="0.2">
      <c r="A104" s="10">
        <v>96</v>
      </c>
      <c r="B104" s="15" t="s">
        <v>31</v>
      </c>
      <c r="C104" s="17">
        <v>11177.400000000005</v>
      </c>
      <c r="D104" s="17">
        <v>1320.4</v>
      </c>
      <c r="E104" s="17">
        <v>-0.2</v>
      </c>
      <c r="F104" s="16">
        <f t="shared" si="78"/>
        <v>12497.600000000004</v>
      </c>
      <c r="G104" s="16">
        <f t="shared" si="79"/>
        <v>12497.600000000004</v>
      </c>
      <c r="H104" s="17">
        <v>-448.79999999999995</v>
      </c>
      <c r="I104" s="17">
        <v>0.1</v>
      </c>
      <c r="J104" s="16">
        <f t="shared" si="80"/>
        <v>12048.900000000005</v>
      </c>
      <c r="K104" s="16">
        <f t="shared" si="81"/>
        <v>12048.900000000005</v>
      </c>
      <c r="L104" s="17">
        <v>-799.09999999999991</v>
      </c>
      <c r="M104" s="17">
        <v>0</v>
      </c>
      <c r="N104" s="16">
        <f t="shared" si="82"/>
        <v>11249.800000000005</v>
      </c>
      <c r="O104" s="12">
        <v>96</v>
      </c>
    </row>
    <row r="105" spans="1:15" ht="12.6" customHeight="1" x14ac:dyDescent="0.2">
      <c r="A105" s="10">
        <v>97</v>
      </c>
      <c r="B105" s="15" t="s">
        <v>32</v>
      </c>
      <c r="C105" s="16">
        <v>66.700000000000031</v>
      </c>
      <c r="D105" s="16">
        <v>-18.5</v>
      </c>
      <c r="E105" s="16">
        <v>-0.1</v>
      </c>
      <c r="F105" s="16">
        <f t="shared" si="78"/>
        <v>48.10000000000003</v>
      </c>
      <c r="G105" s="16">
        <f t="shared" si="79"/>
        <v>48.10000000000003</v>
      </c>
      <c r="H105" s="16">
        <v>-13.4</v>
      </c>
      <c r="I105" s="16">
        <v>0.1</v>
      </c>
      <c r="J105" s="16">
        <f t="shared" si="80"/>
        <v>34.800000000000033</v>
      </c>
      <c r="K105" s="16">
        <f t="shared" si="81"/>
        <v>34.800000000000033</v>
      </c>
      <c r="L105" s="16">
        <v>9.6000000000000014</v>
      </c>
      <c r="M105" s="16">
        <v>0.1</v>
      </c>
      <c r="N105" s="16">
        <f t="shared" si="82"/>
        <v>44.500000000000036</v>
      </c>
      <c r="O105" s="12">
        <v>97</v>
      </c>
    </row>
    <row r="106" spans="1:15" ht="12.6" customHeight="1" x14ac:dyDescent="0.2">
      <c r="A106" s="10">
        <v>98</v>
      </c>
      <c r="B106" s="15" t="s">
        <v>33</v>
      </c>
      <c r="C106" s="16">
        <v>0</v>
      </c>
      <c r="D106" s="16">
        <v>0</v>
      </c>
      <c r="E106" s="16">
        <v>0</v>
      </c>
      <c r="F106" s="16">
        <f t="shared" si="78"/>
        <v>0</v>
      </c>
      <c r="G106" s="16">
        <f t="shared" si="79"/>
        <v>0</v>
      </c>
      <c r="H106" s="18">
        <v>0</v>
      </c>
      <c r="I106" s="18">
        <v>0</v>
      </c>
      <c r="J106" s="16">
        <f t="shared" si="80"/>
        <v>0</v>
      </c>
      <c r="K106" s="16">
        <f t="shared" si="81"/>
        <v>0</v>
      </c>
      <c r="L106" s="18">
        <v>0</v>
      </c>
      <c r="M106" s="18">
        <v>0</v>
      </c>
      <c r="N106" s="16">
        <f t="shared" si="82"/>
        <v>0</v>
      </c>
      <c r="O106" s="12">
        <v>98</v>
      </c>
    </row>
    <row r="107" spans="1:15" x14ac:dyDescent="0.2">
      <c r="A107" s="10">
        <v>99</v>
      </c>
      <c r="B107" s="14" t="s">
        <v>38</v>
      </c>
      <c r="C107" s="27">
        <f>SUM(C108:C112)</f>
        <v>954.90000000000032</v>
      </c>
      <c r="D107" s="27">
        <f t="shared" ref="D107:N107" si="83">SUM(D108:D112)</f>
        <v>22.6</v>
      </c>
      <c r="E107" s="27">
        <f t="shared" si="83"/>
        <v>-6.3000000000000016</v>
      </c>
      <c r="F107" s="27">
        <f t="shared" si="83"/>
        <v>971.20000000000027</v>
      </c>
      <c r="G107" s="27">
        <f t="shared" si="83"/>
        <v>971.20000000000027</v>
      </c>
      <c r="H107" s="27">
        <f t="shared" si="83"/>
        <v>59.599999999999994</v>
      </c>
      <c r="I107" s="27">
        <f t="shared" si="83"/>
        <v>-2.8999999999999995</v>
      </c>
      <c r="J107" s="27">
        <f t="shared" si="83"/>
        <v>1027.9000000000003</v>
      </c>
      <c r="K107" s="27">
        <f t="shared" si="83"/>
        <v>1027.9000000000003</v>
      </c>
      <c r="L107" s="27">
        <f t="shared" si="83"/>
        <v>160.19999999999999</v>
      </c>
      <c r="M107" s="27">
        <f t="shared" si="83"/>
        <v>15.600000000000001</v>
      </c>
      <c r="N107" s="27">
        <f t="shared" si="83"/>
        <v>1203.7000000000003</v>
      </c>
      <c r="O107" s="12">
        <v>99</v>
      </c>
    </row>
    <row r="108" spans="1:15" ht="12.6" customHeight="1" x14ac:dyDescent="0.2">
      <c r="A108" s="10">
        <v>100</v>
      </c>
      <c r="B108" s="15" t="s">
        <v>35</v>
      </c>
      <c r="C108" s="17">
        <v>10.999999999999989</v>
      </c>
      <c r="D108" s="17">
        <v>38.500000000000007</v>
      </c>
      <c r="E108" s="17">
        <v>5.0999999999999996</v>
      </c>
      <c r="F108" s="16">
        <f t="shared" ref="F108:F112" si="84">SUM(C108:E108)</f>
        <v>54.6</v>
      </c>
      <c r="G108" s="16">
        <f t="shared" ref="G108:G112" si="85">SUM(F108)</f>
        <v>54.6</v>
      </c>
      <c r="H108" s="17">
        <v>58.7</v>
      </c>
      <c r="I108" s="17">
        <v>0</v>
      </c>
      <c r="J108" s="16">
        <f t="shared" ref="J108:J112" si="86">SUM(G108:I108)</f>
        <v>113.30000000000001</v>
      </c>
      <c r="K108" s="16">
        <f t="shared" ref="K108:K112" si="87">SUM(J108)</f>
        <v>113.30000000000001</v>
      </c>
      <c r="L108" s="17">
        <v>9.5</v>
      </c>
      <c r="M108" s="17">
        <v>0</v>
      </c>
      <c r="N108" s="16">
        <f t="shared" ref="N108:N112" si="88">SUM(K108:M108)</f>
        <v>122.80000000000001</v>
      </c>
      <c r="O108" s="12">
        <v>100</v>
      </c>
    </row>
    <row r="109" spans="1:15" ht="12.6" customHeight="1" x14ac:dyDescent="0.2">
      <c r="A109" s="10">
        <v>101</v>
      </c>
      <c r="B109" s="15" t="s">
        <v>30</v>
      </c>
      <c r="C109" s="17">
        <v>271.20000000000022</v>
      </c>
      <c r="D109" s="17">
        <v>-75.600000000000009</v>
      </c>
      <c r="E109" s="17">
        <v>1.8</v>
      </c>
      <c r="F109" s="16">
        <f t="shared" si="84"/>
        <v>197.4000000000002</v>
      </c>
      <c r="G109" s="16">
        <f t="shared" si="85"/>
        <v>197.4000000000002</v>
      </c>
      <c r="H109" s="17">
        <v>14.5</v>
      </c>
      <c r="I109" s="17">
        <v>5.2</v>
      </c>
      <c r="J109" s="16">
        <f t="shared" si="86"/>
        <v>217.10000000000019</v>
      </c>
      <c r="K109" s="16">
        <f t="shared" si="87"/>
        <v>217.10000000000019</v>
      </c>
      <c r="L109" s="17">
        <v>197.1</v>
      </c>
      <c r="M109" s="17">
        <v>0</v>
      </c>
      <c r="N109" s="16">
        <f t="shared" si="88"/>
        <v>414.20000000000016</v>
      </c>
      <c r="O109" s="12">
        <v>101</v>
      </c>
    </row>
    <row r="110" spans="1:15" ht="12.6" customHeight="1" x14ac:dyDescent="0.2">
      <c r="A110" s="10">
        <v>102</v>
      </c>
      <c r="B110" s="15" t="s">
        <v>31</v>
      </c>
      <c r="C110" s="17">
        <v>133.70000000000005</v>
      </c>
      <c r="D110" s="17">
        <v>3.200000000000002</v>
      </c>
      <c r="E110" s="17">
        <v>-0.9</v>
      </c>
      <c r="F110" s="16">
        <f t="shared" si="84"/>
        <v>136.00000000000003</v>
      </c>
      <c r="G110" s="16">
        <f t="shared" si="85"/>
        <v>136.00000000000003</v>
      </c>
      <c r="H110" s="17">
        <v>14.599999999999998</v>
      </c>
      <c r="I110" s="17">
        <v>0</v>
      </c>
      <c r="J110" s="16">
        <f t="shared" si="86"/>
        <v>150.60000000000002</v>
      </c>
      <c r="K110" s="16">
        <f t="shared" si="87"/>
        <v>150.60000000000002</v>
      </c>
      <c r="L110" s="17">
        <v>-8.5</v>
      </c>
      <c r="M110" s="17">
        <v>0</v>
      </c>
      <c r="N110" s="16">
        <f t="shared" si="88"/>
        <v>142.10000000000002</v>
      </c>
      <c r="O110" s="12">
        <v>102</v>
      </c>
    </row>
    <row r="111" spans="1:15" ht="12.6" customHeight="1" x14ac:dyDescent="0.2">
      <c r="A111" s="10">
        <v>103</v>
      </c>
      <c r="B111" s="15" t="s">
        <v>32</v>
      </c>
      <c r="C111" s="16">
        <v>408.00000000000006</v>
      </c>
      <c r="D111" s="16">
        <v>41.2</v>
      </c>
      <c r="E111" s="16">
        <v>0.1</v>
      </c>
      <c r="F111" s="16">
        <f t="shared" si="84"/>
        <v>449.30000000000007</v>
      </c>
      <c r="G111" s="16">
        <f t="shared" si="85"/>
        <v>449.30000000000007</v>
      </c>
      <c r="H111" s="18">
        <v>-44.300000000000004</v>
      </c>
      <c r="I111" s="18">
        <v>0.1</v>
      </c>
      <c r="J111" s="16">
        <f t="shared" si="86"/>
        <v>405.10000000000008</v>
      </c>
      <c r="K111" s="16">
        <f t="shared" si="87"/>
        <v>405.10000000000008</v>
      </c>
      <c r="L111" s="18">
        <v>-61.199999999999989</v>
      </c>
      <c r="M111" s="18">
        <v>-0.1</v>
      </c>
      <c r="N111" s="16">
        <f t="shared" si="88"/>
        <v>343.80000000000007</v>
      </c>
      <c r="O111" s="12">
        <v>103</v>
      </c>
    </row>
    <row r="112" spans="1:15" ht="12.6" customHeight="1" x14ac:dyDescent="0.2">
      <c r="A112" s="10">
        <v>104</v>
      </c>
      <c r="B112" s="15" t="s">
        <v>33</v>
      </c>
      <c r="C112" s="17">
        <v>131</v>
      </c>
      <c r="D112" s="17">
        <v>15.299999999999995</v>
      </c>
      <c r="E112" s="17">
        <v>-12.4</v>
      </c>
      <c r="F112" s="16">
        <f t="shared" si="84"/>
        <v>133.89999999999998</v>
      </c>
      <c r="G112" s="16">
        <f t="shared" si="85"/>
        <v>133.89999999999998</v>
      </c>
      <c r="H112" s="17">
        <v>16.099999999999998</v>
      </c>
      <c r="I112" s="17">
        <v>-8.1999999999999993</v>
      </c>
      <c r="J112" s="16">
        <f t="shared" si="86"/>
        <v>141.79999999999998</v>
      </c>
      <c r="K112" s="16">
        <f t="shared" si="87"/>
        <v>141.79999999999998</v>
      </c>
      <c r="L112" s="17">
        <v>23.299999999999997</v>
      </c>
      <c r="M112" s="17">
        <v>15.700000000000001</v>
      </c>
      <c r="N112" s="16">
        <f t="shared" si="88"/>
        <v>180.79999999999995</v>
      </c>
      <c r="O112" s="12">
        <v>104</v>
      </c>
    </row>
    <row r="113" spans="1:15" x14ac:dyDescent="0.2">
      <c r="A113" s="10">
        <v>105</v>
      </c>
      <c r="B113" s="11" t="s">
        <v>54</v>
      </c>
      <c r="C113" s="26">
        <f>SUM(C114:C118)</f>
        <v>-35006.9</v>
      </c>
      <c r="D113" s="26">
        <f t="shared" ref="D113:N113" si="89">SUM(D114:D118)</f>
        <v>-6479.7000000000007</v>
      </c>
      <c r="E113" s="29">
        <f t="shared" si="89"/>
        <v>235.20000000000002</v>
      </c>
      <c r="F113" s="26">
        <f t="shared" si="89"/>
        <v>-41251.4</v>
      </c>
      <c r="G113" s="26">
        <f t="shared" si="89"/>
        <v>-41251.4</v>
      </c>
      <c r="H113" s="26">
        <f t="shared" si="89"/>
        <v>-6802.8</v>
      </c>
      <c r="I113" s="26">
        <f t="shared" si="89"/>
        <v>130.89999999999998</v>
      </c>
      <c r="J113" s="26">
        <f t="shared" si="89"/>
        <v>-47923.3</v>
      </c>
      <c r="K113" s="26">
        <f t="shared" si="89"/>
        <v>-47923.3</v>
      </c>
      <c r="L113" s="26">
        <f t="shared" si="89"/>
        <v>-6277.2000000000007</v>
      </c>
      <c r="M113" s="26">
        <f t="shared" si="89"/>
        <v>149.49999999999991</v>
      </c>
      <c r="N113" s="26">
        <f t="shared" si="89"/>
        <v>-54051</v>
      </c>
      <c r="O113" s="12">
        <v>105</v>
      </c>
    </row>
    <row r="114" spans="1:15" x14ac:dyDescent="0.2">
      <c r="A114" s="10">
        <v>106</v>
      </c>
      <c r="B114" s="13" t="s">
        <v>55</v>
      </c>
      <c r="C114" s="17">
        <f>SUM(C12-C66)</f>
        <v>-2767.6999999999989</v>
      </c>
      <c r="D114" s="17">
        <f t="shared" ref="D114:E114" si="90">SUM(D12-D66)</f>
        <v>-44.400000000000034</v>
      </c>
      <c r="E114" s="17">
        <f t="shared" si="90"/>
        <v>40</v>
      </c>
      <c r="F114" s="16">
        <f t="shared" ref="F114:F118" si="91">SUM(C114:E114)</f>
        <v>-2772.099999999999</v>
      </c>
      <c r="G114" s="16">
        <f t="shared" ref="G114:G118" si="92">SUM(F114)</f>
        <v>-2772.099999999999</v>
      </c>
      <c r="H114" s="17">
        <f t="shared" ref="H114:I118" si="93">SUM(H12-H66)</f>
        <v>-427.70000000000005</v>
      </c>
      <c r="I114" s="17">
        <f t="shared" si="93"/>
        <v>0</v>
      </c>
      <c r="J114" s="16">
        <f t="shared" ref="J114:J118" si="94">SUM(G114:I114)</f>
        <v>-3199.7999999999993</v>
      </c>
      <c r="K114" s="16">
        <f t="shared" ref="K114:K118" si="95">SUM(J114)</f>
        <v>-3199.7999999999993</v>
      </c>
      <c r="L114" s="17">
        <f t="shared" ref="L114:M118" si="96">SUM(L12-L66)</f>
        <v>150.70000000000005</v>
      </c>
      <c r="M114" s="17">
        <f t="shared" si="96"/>
        <v>0.2</v>
      </c>
      <c r="N114" s="16">
        <f t="shared" ref="N114:N118" si="97">SUM(K114:M114)</f>
        <v>-3048.8999999999996</v>
      </c>
      <c r="O114" s="12">
        <v>106</v>
      </c>
    </row>
    <row r="115" spans="1:15" x14ac:dyDescent="0.2">
      <c r="A115" s="10">
        <v>107</v>
      </c>
      <c r="B115" s="13" t="s">
        <v>56</v>
      </c>
      <c r="C115" s="17">
        <f t="shared" ref="C115:E118" si="98">SUM(C13-C67)</f>
        <v>-3904.2999999999956</v>
      </c>
      <c r="D115" s="17">
        <f t="shared" si="98"/>
        <v>-1947.1000000000001</v>
      </c>
      <c r="E115" s="17">
        <f t="shared" si="98"/>
        <v>-2.8</v>
      </c>
      <c r="F115" s="16">
        <f t="shared" si="91"/>
        <v>-5854.1999999999962</v>
      </c>
      <c r="G115" s="16">
        <f t="shared" si="92"/>
        <v>-5854.1999999999962</v>
      </c>
      <c r="H115" s="17">
        <f t="shared" si="93"/>
        <v>-2177.5</v>
      </c>
      <c r="I115" s="17">
        <f t="shared" si="93"/>
        <v>-5.4</v>
      </c>
      <c r="J115" s="16">
        <f t="shared" si="94"/>
        <v>-8037.0999999999958</v>
      </c>
      <c r="K115" s="16">
        <f t="shared" si="95"/>
        <v>-8037.0999999999958</v>
      </c>
      <c r="L115" s="17">
        <f t="shared" si="96"/>
        <v>-1267.5999999999999</v>
      </c>
      <c r="M115" s="17">
        <f t="shared" si="96"/>
        <v>0.30000000000000004</v>
      </c>
      <c r="N115" s="16">
        <f t="shared" si="97"/>
        <v>-9304.399999999996</v>
      </c>
      <c r="O115" s="12">
        <v>107</v>
      </c>
    </row>
    <row r="116" spans="1:15" x14ac:dyDescent="0.2">
      <c r="A116" s="10">
        <v>108</v>
      </c>
      <c r="B116" s="13" t="s">
        <v>57</v>
      </c>
      <c r="C116" s="17">
        <f t="shared" si="98"/>
        <v>-324.80000000000655</v>
      </c>
      <c r="D116" s="17">
        <f t="shared" si="98"/>
        <v>100.49999999999977</v>
      </c>
      <c r="E116" s="17">
        <f t="shared" si="98"/>
        <v>1.3</v>
      </c>
      <c r="F116" s="16">
        <f t="shared" si="91"/>
        <v>-223.00000000000676</v>
      </c>
      <c r="G116" s="16">
        <f t="shared" si="92"/>
        <v>-223.00000000000676</v>
      </c>
      <c r="H116" s="17">
        <f t="shared" si="93"/>
        <v>60.000000000000156</v>
      </c>
      <c r="I116" s="17">
        <f t="shared" si="93"/>
        <v>-0.5</v>
      </c>
      <c r="J116" s="16">
        <f t="shared" si="94"/>
        <v>-163.50000000000659</v>
      </c>
      <c r="K116" s="16">
        <f t="shared" si="95"/>
        <v>-163.50000000000659</v>
      </c>
      <c r="L116" s="17">
        <f t="shared" si="96"/>
        <v>-78.900000000000091</v>
      </c>
      <c r="M116" s="17">
        <f t="shared" si="96"/>
        <v>0.1</v>
      </c>
      <c r="N116" s="16">
        <f t="shared" si="97"/>
        <v>-242.30000000000669</v>
      </c>
      <c r="O116" s="12">
        <v>108</v>
      </c>
    </row>
    <row r="117" spans="1:15" x14ac:dyDescent="0.2">
      <c r="A117" s="10">
        <v>109</v>
      </c>
      <c r="B117" s="13" t="s">
        <v>58</v>
      </c>
      <c r="C117" s="17">
        <f t="shared" si="98"/>
        <v>-11419.400000000001</v>
      </c>
      <c r="D117" s="17">
        <f t="shared" si="98"/>
        <v>-1248</v>
      </c>
      <c r="E117" s="17">
        <f t="shared" si="98"/>
        <v>79.500000000000014</v>
      </c>
      <c r="F117" s="16">
        <f t="shared" si="91"/>
        <v>-12587.900000000001</v>
      </c>
      <c r="G117" s="16">
        <f t="shared" si="92"/>
        <v>-12587.900000000001</v>
      </c>
      <c r="H117" s="17">
        <f t="shared" si="93"/>
        <v>-1229</v>
      </c>
      <c r="I117" s="17">
        <f t="shared" si="93"/>
        <v>136.19999999999999</v>
      </c>
      <c r="J117" s="16">
        <f t="shared" si="94"/>
        <v>-13680.7</v>
      </c>
      <c r="K117" s="16">
        <f t="shared" si="95"/>
        <v>-13680.7</v>
      </c>
      <c r="L117" s="17">
        <f t="shared" si="96"/>
        <v>-1451.9</v>
      </c>
      <c r="M117" s="17">
        <f t="shared" si="96"/>
        <v>150.69999999999993</v>
      </c>
      <c r="N117" s="16">
        <f t="shared" si="97"/>
        <v>-14981.9</v>
      </c>
      <c r="O117" s="12">
        <v>109</v>
      </c>
    </row>
    <row r="118" spans="1:15" x14ac:dyDescent="0.2">
      <c r="A118" s="10">
        <v>110</v>
      </c>
      <c r="B118" s="13" t="s">
        <v>59</v>
      </c>
      <c r="C118" s="17">
        <f t="shared" si="98"/>
        <v>-16590.699999999997</v>
      </c>
      <c r="D118" s="17">
        <f t="shared" si="98"/>
        <v>-3340.7</v>
      </c>
      <c r="E118" s="17">
        <f t="shared" si="98"/>
        <v>117.2</v>
      </c>
      <c r="F118" s="16">
        <f t="shared" si="91"/>
        <v>-19814.199999999997</v>
      </c>
      <c r="G118" s="16">
        <f t="shared" si="92"/>
        <v>-19814.199999999997</v>
      </c>
      <c r="H118" s="17">
        <f t="shared" si="93"/>
        <v>-3028.6000000000004</v>
      </c>
      <c r="I118" s="17">
        <f t="shared" si="93"/>
        <v>0.59999999999999964</v>
      </c>
      <c r="J118" s="16">
        <f t="shared" si="94"/>
        <v>-22842.199999999997</v>
      </c>
      <c r="K118" s="16">
        <f t="shared" si="95"/>
        <v>-22842.199999999997</v>
      </c>
      <c r="L118" s="17">
        <f t="shared" si="96"/>
        <v>-3629.5000000000005</v>
      </c>
      <c r="M118" s="17">
        <f t="shared" si="96"/>
        <v>-1.8000000000000043</v>
      </c>
      <c r="N118" s="16">
        <f t="shared" si="97"/>
        <v>-26473.499999999996</v>
      </c>
      <c r="O118" s="12">
        <v>110</v>
      </c>
    </row>
    <row r="119" spans="1:15" ht="6" customHeight="1" x14ac:dyDescent="0.2">
      <c r="A119" s="20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3"/>
    </row>
    <row r="120" spans="1:15" ht="6" customHeight="1" x14ac:dyDescent="0.2">
      <c r="B120" s="24"/>
      <c r="C120" s="2"/>
    </row>
    <row r="121" spans="1:15" x14ac:dyDescent="0.2">
      <c r="A121" s="25" t="s">
        <v>8</v>
      </c>
      <c r="B121" s="2"/>
      <c r="C121" s="2"/>
    </row>
    <row r="122" spans="1:15" x14ac:dyDescent="0.2">
      <c r="A122" s="25" t="s">
        <v>9</v>
      </c>
      <c r="B122" s="2"/>
      <c r="C122" s="2"/>
    </row>
    <row r="123" spans="1:15" x14ac:dyDescent="0.2">
      <c r="A123" s="25" t="s">
        <v>10</v>
      </c>
      <c r="B123" s="2"/>
      <c r="C123" s="2"/>
    </row>
  </sheetData>
  <mergeCells count="28"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341-25</vt:lpstr>
      <vt:lpstr>'341-25'!Área_de_impresión</vt:lpstr>
      <vt:lpstr>'341-25'!Títulos_a_imprimir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2019-01-08T16:13:51Z</cp:lastPrinted>
  <dcterms:created xsi:type="dcterms:W3CDTF">2018-10-11T20:14:21Z</dcterms:created>
  <dcterms:modified xsi:type="dcterms:W3CDTF">2019-03-14T20:31:15Z</dcterms:modified>
</cp:coreProperties>
</file>