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240" yWindow="75" windowWidth="20055" windowHeight="7935"/>
  </bookViews>
  <sheets>
    <sheet name="12" sheetId="1" r:id="rId1"/>
  </sheets>
  <externalReferences>
    <externalReference r:id="rId2"/>
  </externalReferences>
  <definedNames>
    <definedName name="_xlnm.Print_Area" localSheetId="0">'12'!$B$1:$C$45</definedName>
  </definedNames>
  <calcPr calcId="152511"/>
</workbook>
</file>

<file path=xl/calcChain.xml><?xml version="1.0" encoding="utf-8"?>
<calcChain xmlns="http://schemas.openxmlformats.org/spreadsheetml/2006/main">
  <c r="I17" i="1" l="1"/>
  <c r="I16" i="1"/>
  <c r="H16" i="1"/>
  <c r="I15" i="1"/>
  <c r="H15" i="1"/>
  <c r="E11" i="1"/>
  <c r="M11" i="1" s="1"/>
  <c r="E10" i="1"/>
  <c r="M10" i="1" s="1"/>
  <c r="I9" i="1"/>
  <c r="H9" i="1"/>
  <c r="E9" i="1"/>
  <c r="M9" i="1" s="1"/>
  <c r="E7" i="1"/>
  <c r="M7" i="1" s="1"/>
</calcChain>
</file>

<file path=xl/sharedStrings.xml><?xml version="1.0" encoding="utf-8"?>
<sst xmlns="http://schemas.openxmlformats.org/spreadsheetml/2006/main" count="10" uniqueCount="10">
  <si>
    <t>Cuadro 12. CONSUMO DE HIDROCLOROFLUOROCARBONO 
EN LA REPÚBLICA: AÑOS 2013-17</t>
  </si>
  <si>
    <t>Año</t>
  </si>
  <si>
    <t>Hidroclorofluorocarbono HCFC's 
 (en toneladas PAO)</t>
  </si>
  <si>
    <t>2013..........................................................................</t>
  </si>
  <si>
    <t>2014....................................................................................</t>
  </si>
  <si>
    <t>2015...............................................................................</t>
  </si>
  <si>
    <t>2016..............................................................................</t>
  </si>
  <si>
    <t>2017...............................................................................</t>
  </si>
  <si>
    <t>NOTA: Potencial de agotamiento del ozono (PAO).</t>
  </si>
  <si>
    <t>Fuente: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</si>
</sst>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_([$€]* #,##0.00_);_([$€]* \(#,##0.00\);_([$€]* &quot;-&quot;??_);_(@_)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1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3" fillId="0" borderId="0" xfId="0" applyNumberFormat="1" applyFont="1"/>
    <xf numFmtId="0" fontId="5" fillId="0" borderId="0" xfId="0" applyFont="1"/>
    <xf numFmtId="2" fontId="5" fillId="0" borderId="0" xfId="0" applyNumberFormat="1" applyFont="1"/>
    <xf numFmtId="0" fontId="3" fillId="0" borderId="5" xfId="0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5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164" fontId="0" fillId="0" borderId="0" xfId="0" applyNumberFormat="1" applyFill="1" applyAlignment="1">
      <alignment horizontal="center"/>
    </xf>
    <xf numFmtId="0" fontId="6" fillId="0" borderId="3" xfId="0" applyFont="1" applyBorder="1" applyAlignment="1">
      <alignment horizontal="center"/>
    </xf>
    <xf numFmtId="3" fontId="6" fillId="0" borderId="4" xfId="0" applyNumberFormat="1" applyFont="1" applyBorder="1"/>
    <xf numFmtId="0" fontId="0" fillId="0" borderId="0" xfId="0" applyFill="1"/>
    <xf numFmtId="0" fontId="3" fillId="0" borderId="0" xfId="0" applyFont="1" applyFill="1"/>
    <xf numFmtId="0" fontId="6" fillId="0" borderId="0" xfId="0" applyFont="1" applyFill="1"/>
    <xf numFmtId="0" fontId="1" fillId="0" borderId="0" xfId="0" applyFont="1" applyFill="1"/>
    <xf numFmtId="0" fontId="0" fillId="3" borderId="0" xfId="0" applyFill="1"/>
    <xf numFmtId="0" fontId="3" fillId="0" borderId="0" xfId="0" applyFont="1" applyFill="1" applyBorder="1"/>
    <xf numFmtId="0" fontId="6" fillId="0" borderId="0" xfId="0" applyFont="1"/>
    <xf numFmtId="0" fontId="5" fillId="0" borderId="0" xfId="0" applyFont="1" applyFill="1"/>
    <xf numFmtId="165" fontId="5" fillId="4" borderId="0" xfId="0" applyNumberFormat="1" applyFont="1" applyFill="1"/>
    <xf numFmtId="2" fontId="1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CONSUMO DE HIDROCLOROFLUOROCARBONO EN LA REPÚBLICA: AÑOS 2013-17</a:t>
            </a:r>
          </a:p>
        </c:rich>
      </c:tx>
      <c:layout>
        <c:manualLayout>
          <c:xMode val="edge"/>
          <c:yMode val="edge"/>
          <c:x val="0.1616522022338448"/>
          <c:y val="1.50434711286089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75243149350863"/>
          <c:y val="0.17357830271216104"/>
          <c:w val="0.79914696670290508"/>
          <c:h val="0.61282731409046809"/>
        </c:manualLayout>
      </c:layout>
      <c:lineChart>
        <c:grouping val="standard"/>
        <c:varyColors val="0"/>
        <c:ser>
          <c:idx val="0"/>
          <c:order val="0"/>
          <c:tx>
            <c:strRef>
              <c:f>[1]gráfica!$B$105</c:f>
              <c:strCache>
                <c:ptCount val="1"/>
                <c:pt idx="0">
                  <c:v>Clorofluorocarbonos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[1]gráfica!$A$117:$A$121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[1]gráfica!$B$114:$B$118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[1]gráfica!$C$105</c:f>
              <c:strCache>
                <c:ptCount val="1"/>
                <c:pt idx="0">
                  <c:v>Hidroclorofluorocarbonos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[1]gráfica!$A$117:$A$121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[1]gráfica!$C$117:$C$121</c:f>
              <c:numCache>
                <c:formatCode>General</c:formatCode>
                <c:ptCount val="5"/>
                <c:pt idx="0">
                  <c:v>21.37</c:v>
                </c:pt>
                <c:pt idx="1">
                  <c:v>19.22</c:v>
                </c:pt>
                <c:pt idx="2">
                  <c:v>17.5</c:v>
                </c:pt>
                <c:pt idx="3">
                  <c:v>18.399999999999999</c:v>
                </c:pt>
                <c:pt idx="4">
                  <c:v>16.53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283264"/>
        <c:axId val="154292512"/>
      </c:lineChart>
      <c:catAx>
        <c:axId val="1542832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Años</a:t>
                </a:r>
              </a:p>
            </c:rich>
          </c:tx>
          <c:layout>
            <c:manualLayout>
              <c:xMode val="edge"/>
              <c:yMode val="edge"/>
              <c:x val="0.49145404269721771"/>
              <c:y val="0.882027832458442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4292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92512"/>
        <c:scaling>
          <c:orientation val="minMax"/>
          <c:min val="15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Toneladas PAO</a:t>
                </a:r>
              </a:p>
            </c:rich>
          </c:tx>
          <c:layout>
            <c:manualLayout>
              <c:xMode val="edge"/>
              <c:yMode val="edge"/>
              <c:x val="1.4957181447209615E-2"/>
              <c:y val="0.375297462817147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154283264"/>
        <c:crosses val="autoZero"/>
        <c:crossBetween val="between"/>
      </c:valAx>
      <c:spPr>
        <a:solidFill>
          <a:schemeClr val="bg1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>
      <c:oddHeader>&amp;A</c:oddHeader>
      <c:oddFooter>Page &amp;P</c:oddFooter>
    </c:headerFooter>
    <c:pageMargins b="1" l="0.75000000000000022" r="0.75000000000000022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18</xdr:row>
      <xdr:rowOff>114300</xdr:rowOff>
    </xdr:from>
    <xdr:to>
      <xdr:col>2</xdr:col>
      <xdr:colOff>1924050</xdr:colOff>
      <xdr:row>41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caicedo/Documents/AMBIENTE/BOLETIN%202013-17/ACCP%202013-17%202018/CAP&#205;TULO%20IV%20ATMOSFERA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8"/>
      <sheetName val="9"/>
      <sheetName val="10"/>
      <sheetName val="11"/>
      <sheetName val="12"/>
      <sheetName val="concentracion"/>
      <sheetName val="FxFhKmPrUwZ"/>
      <sheetName val="2002"/>
      <sheetName val="IV.2.4a"/>
      <sheetName val="IV.2.4GRÁFICA"/>
      <sheetName val="datosgrafica"/>
      <sheetName val="Datos"/>
    </sheetNames>
    <sheetDataSet>
      <sheetData sheetId="0">
        <row r="105">
          <cell r="B105" t="str">
            <v>Clorofluorocarbonos</v>
          </cell>
          <cell r="C105" t="str">
            <v>Hidroclorofluorocarbonos</v>
          </cell>
        </row>
        <row r="114">
          <cell r="B114" t="str">
            <v>-</v>
          </cell>
        </row>
        <row r="115">
          <cell r="B115" t="str">
            <v>-</v>
          </cell>
        </row>
        <row r="116">
          <cell r="B116" t="str">
            <v>-</v>
          </cell>
        </row>
        <row r="117">
          <cell r="A117">
            <v>2013</v>
          </cell>
          <cell r="B117" t="str">
            <v>-</v>
          </cell>
          <cell r="C117">
            <v>21.37</v>
          </cell>
        </row>
        <row r="118">
          <cell r="A118">
            <v>2014</v>
          </cell>
          <cell r="B118" t="str">
            <v>-</v>
          </cell>
          <cell r="C118">
            <v>19.22</v>
          </cell>
        </row>
        <row r="119">
          <cell r="A119">
            <v>2015</v>
          </cell>
          <cell r="C119">
            <v>17.5</v>
          </cell>
        </row>
        <row r="120">
          <cell r="A120">
            <v>2016</v>
          </cell>
          <cell r="C120">
            <v>18.399999999999999</v>
          </cell>
        </row>
        <row r="121">
          <cell r="A121">
            <v>2017</v>
          </cell>
          <cell r="C121">
            <v>16.53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O23"/>
  <sheetViews>
    <sheetView tabSelected="1" workbookViewId="0">
      <selection activeCell="F10" sqref="F10"/>
    </sheetView>
  </sheetViews>
  <sheetFormatPr baseColWidth="10" defaultRowHeight="12.75" x14ac:dyDescent="0.2"/>
  <cols>
    <col min="1" max="1" width="8.28515625" customWidth="1"/>
    <col min="2" max="3" width="30.7109375" customWidth="1"/>
    <col min="4" max="4" width="9.28515625" customWidth="1"/>
  </cols>
  <sheetData>
    <row r="1" spans="1:15" x14ac:dyDescent="0.2">
      <c r="B1" s="26" t="s">
        <v>0</v>
      </c>
      <c r="C1" s="27"/>
    </row>
    <row r="2" spans="1:15" ht="36.75" customHeight="1" x14ac:dyDescent="0.2">
      <c r="B2" s="27"/>
      <c r="C2" s="27"/>
      <c r="D2" s="28"/>
      <c r="E2" s="28"/>
    </row>
    <row r="3" spans="1:15" x14ac:dyDescent="0.2">
      <c r="B3" s="28"/>
      <c r="C3" s="28"/>
    </row>
    <row r="4" spans="1:15" ht="12.75" customHeight="1" x14ac:dyDescent="0.2">
      <c r="B4" s="29" t="s">
        <v>1</v>
      </c>
      <c r="C4" s="31" t="s">
        <v>2</v>
      </c>
      <c r="E4" s="1"/>
      <c r="F4" s="1"/>
      <c r="G4" s="1"/>
      <c r="H4" s="1"/>
      <c r="I4" s="1"/>
      <c r="J4" s="1"/>
    </row>
    <row r="5" spans="1:15" ht="33" customHeight="1" x14ac:dyDescent="0.2">
      <c r="B5" s="30"/>
      <c r="C5" s="32"/>
      <c r="E5" s="1"/>
      <c r="F5" s="1"/>
      <c r="G5" s="1"/>
      <c r="H5" s="1"/>
      <c r="I5" s="1"/>
      <c r="J5" s="1"/>
    </row>
    <row r="6" spans="1:15" hidden="1" x14ac:dyDescent="0.2">
      <c r="B6" s="2"/>
      <c r="C6" s="3"/>
      <c r="E6" s="1"/>
      <c r="F6" s="1"/>
      <c r="G6" s="1"/>
      <c r="H6" s="1"/>
      <c r="I6" s="1"/>
      <c r="J6" s="1"/>
    </row>
    <row r="7" spans="1:15" hidden="1" x14ac:dyDescent="0.2">
      <c r="B7" s="4">
        <v>2011</v>
      </c>
      <c r="C7" s="5">
        <v>23.89</v>
      </c>
      <c r="E7" s="6">
        <f>+C7/0.06</f>
        <v>398.16666666666669</v>
      </c>
      <c r="F7" s="1"/>
      <c r="G7" s="6"/>
      <c r="H7" s="6"/>
      <c r="I7" s="6"/>
      <c r="J7" s="1"/>
      <c r="L7" s="6">
        <v>3723.8</v>
      </c>
      <c r="M7" s="7">
        <f>+E7/L7</f>
        <v>0.10692482589469539</v>
      </c>
    </row>
    <row r="8" spans="1:15" x14ac:dyDescent="0.2">
      <c r="B8" s="8"/>
      <c r="C8" s="9"/>
      <c r="E8" s="6"/>
      <c r="F8" s="1"/>
      <c r="G8" s="6"/>
      <c r="H8" s="6"/>
      <c r="I8" s="6"/>
      <c r="J8" s="1"/>
      <c r="L8" s="6"/>
      <c r="M8" s="7"/>
    </row>
    <row r="9" spans="1:15" hidden="1" x14ac:dyDescent="0.2">
      <c r="B9" s="8">
        <v>2012</v>
      </c>
      <c r="C9" s="9">
        <v>32.770000000000003</v>
      </c>
      <c r="E9" s="6">
        <f>+C9/0.06</f>
        <v>546.16666666666674</v>
      </c>
      <c r="F9" s="1"/>
      <c r="G9" s="10">
        <v>2005</v>
      </c>
      <c r="H9" s="7">
        <f>6.8+85.8+(0.38*0.6)</f>
        <v>92.827999999999989</v>
      </c>
      <c r="I9" s="6">
        <f>371.89*0.06</f>
        <v>22.313399999999998</v>
      </c>
      <c r="J9" s="1"/>
      <c r="L9" s="6">
        <v>3787.5</v>
      </c>
      <c r="M9" s="7">
        <f>+E9/L9</f>
        <v>0.14420242024202423</v>
      </c>
    </row>
    <row r="10" spans="1:15" x14ac:dyDescent="0.2">
      <c r="B10" s="4" t="s">
        <v>3</v>
      </c>
      <c r="C10" s="9">
        <v>21.37</v>
      </c>
      <c r="E10" s="6">
        <f>+C10/0.06</f>
        <v>356.16666666666669</v>
      </c>
      <c r="F10" s="1"/>
      <c r="G10" s="10"/>
      <c r="H10" s="7"/>
      <c r="I10" s="6"/>
      <c r="J10" s="1"/>
      <c r="L10" s="6">
        <v>3850.7</v>
      </c>
      <c r="M10" s="7">
        <f>+E10/L10</f>
        <v>9.2494005418928174E-2</v>
      </c>
    </row>
    <row r="11" spans="1:15" x14ac:dyDescent="0.2">
      <c r="B11" s="4" t="s">
        <v>4</v>
      </c>
      <c r="C11" s="9">
        <v>19.22</v>
      </c>
      <c r="E11" s="6">
        <f>+C11/0.06</f>
        <v>320.33333333333331</v>
      </c>
      <c r="F11" s="1"/>
      <c r="G11" s="10"/>
      <c r="H11" s="7"/>
      <c r="I11" s="6"/>
      <c r="J11" s="1"/>
      <c r="L11" s="6">
        <v>3913.3</v>
      </c>
      <c r="M11" s="7">
        <f>+E11/L11</f>
        <v>8.1857596742732047E-2</v>
      </c>
    </row>
    <row r="12" spans="1:15" x14ac:dyDescent="0.2">
      <c r="B12" s="4" t="s">
        <v>5</v>
      </c>
      <c r="C12" s="9">
        <v>17.53</v>
      </c>
      <c r="E12" s="6"/>
      <c r="F12" s="1"/>
      <c r="G12" s="10"/>
      <c r="H12" s="7"/>
      <c r="I12" s="6"/>
      <c r="J12" s="1"/>
      <c r="L12" s="6"/>
      <c r="M12" s="7"/>
    </row>
    <row r="13" spans="1:15" x14ac:dyDescent="0.2">
      <c r="B13" s="11" t="s">
        <v>6</v>
      </c>
      <c r="C13" s="12">
        <v>18.399999999999999</v>
      </c>
      <c r="E13" s="6"/>
      <c r="F13" s="1"/>
      <c r="G13" s="10"/>
      <c r="H13" s="7"/>
      <c r="I13" s="6"/>
      <c r="J13" s="1"/>
      <c r="L13" s="6"/>
      <c r="M13" s="7"/>
    </row>
    <row r="14" spans="1:15" x14ac:dyDescent="0.2">
      <c r="B14" s="11" t="s">
        <v>7</v>
      </c>
      <c r="C14" s="13">
        <v>16.53</v>
      </c>
      <c r="E14" s="6"/>
      <c r="F14" s="1"/>
      <c r="G14" s="10"/>
      <c r="H14" s="7"/>
      <c r="I14" s="6"/>
      <c r="J14" s="1"/>
      <c r="L14" s="6"/>
      <c r="M14" s="7"/>
    </row>
    <row r="15" spans="1:15" ht="10.5" customHeight="1" x14ac:dyDescent="0.2">
      <c r="B15" s="14"/>
      <c r="C15" s="15"/>
      <c r="E15" s="1"/>
      <c r="F15" s="1"/>
      <c r="G15" s="10">
        <v>2006</v>
      </c>
      <c r="H15" s="6">
        <f>3+41.94+(1.17*0.6)</f>
        <v>45.641999999999996</v>
      </c>
      <c r="I15" s="6">
        <f>247.6*0.06</f>
        <v>14.856</v>
      </c>
      <c r="J15" s="1"/>
    </row>
    <row r="16" spans="1:15" s="20" customFormat="1" ht="15.75" customHeight="1" x14ac:dyDescent="0.2">
      <c r="A16" s="16"/>
      <c r="B16" s="17" t="s">
        <v>8</v>
      </c>
      <c r="C16" s="18"/>
      <c r="D16" s="16"/>
      <c r="E16" s="19"/>
      <c r="F16" s="19"/>
      <c r="G16" s="10">
        <v>2007</v>
      </c>
      <c r="H16" s="7">
        <f>28+(0.7*0.6)</f>
        <v>28.42</v>
      </c>
      <c r="I16" s="6">
        <f>232.01*0.06</f>
        <v>13.920599999999999</v>
      </c>
      <c r="J16" s="19"/>
      <c r="K16" s="16"/>
      <c r="L16" s="16"/>
      <c r="M16" s="16"/>
      <c r="N16" s="16"/>
      <c r="O16" s="16"/>
    </row>
    <row r="17" spans="2:10" ht="14.25" customHeight="1" x14ac:dyDescent="0.2">
      <c r="B17" s="21" t="s">
        <v>9</v>
      </c>
      <c r="C17" s="22"/>
      <c r="E17" s="1"/>
      <c r="F17" s="1"/>
      <c r="G17" s="10">
        <v>2008</v>
      </c>
      <c r="H17" s="6"/>
      <c r="I17" s="6">
        <f>472.51*0.06</f>
        <v>28.3506</v>
      </c>
      <c r="J17" s="1"/>
    </row>
    <row r="18" spans="2:10" x14ac:dyDescent="0.2">
      <c r="C18" s="22"/>
      <c r="E18" s="1"/>
      <c r="F18" s="6"/>
      <c r="G18" s="23"/>
      <c r="H18" s="23"/>
      <c r="I18" s="24"/>
      <c r="J18" s="1"/>
    </row>
    <row r="19" spans="2:10" x14ac:dyDescent="0.2">
      <c r="B19" s="22"/>
      <c r="E19" s="1"/>
      <c r="F19" s="6"/>
      <c r="G19" s="6"/>
      <c r="H19" s="6"/>
      <c r="I19" s="6"/>
      <c r="J19" s="6"/>
    </row>
    <row r="20" spans="2:10" x14ac:dyDescent="0.2">
      <c r="E20" s="25"/>
      <c r="F20" s="1"/>
      <c r="G20" s="1"/>
      <c r="H20" s="1"/>
      <c r="I20" s="1"/>
      <c r="J20" s="1"/>
    </row>
    <row r="21" spans="2:10" x14ac:dyDescent="0.2">
      <c r="E21" s="1"/>
      <c r="F21" s="1"/>
      <c r="G21" s="1"/>
      <c r="H21" s="1"/>
      <c r="I21" s="1"/>
      <c r="J21" s="1"/>
    </row>
    <row r="22" spans="2:10" x14ac:dyDescent="0.2">
      <c r="E22" s="1"/>
      <c r="F22" s="1"/>
      <c r="G22" s="1"/>
      <c r="H22" s="1"/>
      <c r="I22" s="1"/>
      <c r="J22" s="1"/>
    </row>
    <row r="23" spans="2:10" x14ac:dyDescent="0.2">
      <c r="E23" s="1"/>
      <c r="F23" s="1"/>
      <c r="G23" s="1"/>
      <c r="H23" s="1"/>
      <c r="I23" s="1"/>
      <c r="J23" s="1"/>
    </row>
  </sheetData>
  <mergeCells count="5">
    <mergeCell ref="B1:C2"/>
    <mergeCell ref="D2:E2"/>
    <mergeCell ref="B3:C3"/>
    <mergeCell ref="B4:B5"/>
    <mergeCell ref="C4:C5"/>
  </mergeCells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</vt:lpstr>
      <vt:lpstr>'12'!Área_de_impresión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ACAICEDO</dc:creator>
  <cp:lastModifiedBy>ERIC HALL</cp:lastModifiedBy>
  <cp:lastPrinted>2019-02-18T20:24:00Z</cp:lastPrinted>
  <dcterms:created xsi:type="dcterms:W3CDTF">2019-02-01T13:48:22Z</dcterms:created>
  <dcterms:modified xsi:type="dcterms:W3CDTF">2019-04-05T15:09:55Z</dcterms:modified>
</cp:coreProperties>
</file>