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6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2" i="1"/>
  <c r="H16"/>
  <c r="C16" s="1"/>
  <c r="C15"/>
  <c r="I15" s="1"/>
  <c r="I14"/>
  <c r="C14"/>
  <c r="J14" s="1"/>
  <c r="H13"/>
  <c r="C13" s="1"/>
  <c r="H12"/>
  <c r="C12" s="1"/>
  <c r="C11"/>
  <c r="I11" s="1"/>
  <c r="I10"/>
  <c r="C10"/>
  <c r="J10" s="1"/>
  <c r="C8"/>
  <c r="I8" s="1"/>
  <c r="I12" l="1"/>
  <c r="I13"/>
  <c r="J13"/>
  <c r="I16"/>
  <c r="J16"/>
  <c r="J8"/>
  <c r="J11"/>
  <c r="J15"/>
</calcChain>
</file>

<file path=xl/sharedStrings.xml><?xml version="1.0" encoding="utf-8"?>
<sst xmlns="http://schemas.openxmlformats.org/spreadsheetml/2006/main" count="30" uniqueCount="26">
  <si>
    <t>Cuadro 16.  OFERTA DE ENERGÍA EN LA REPÚBLICA, 
POR TIPO DE RECURSOS: AÑOS 2013-17</t>
  </si>
  <si>
    <t>Año</t>
  </si>
  <si>
    <t>Oferta de energía 
(en miles de barriles equivalentes de petróleo)</t>
  </si>
  <si>
    <t xml:space="preserve">Proporción de la oferta de energía de los recursos renovables </t>
  </si>
  <si>
    <t xml:space="preserve">Oferta total de recursos energéticos </t>
  </si>
  <si>
    <t>Recursos renovables</t>
  </si>
  <si>
    <t>Recursos no renovables</t>
  </si>
  <si>
    <t xml:space="preserve">Total </t>
  </si>
  <si>
    <t>Hidroenergía</t>
  </si>
  <si>
    <t>Eólica</t>
  </si>
  <si>
    <t>Solar</t>
  </si>
  <si>
    <t>Leña</t>
  </si>
  <si>
    <t>Productos de caña y otras primarias</t>
  </si>
  <si>
    <t>2006……………………………………………………</t>
  </si>
  <si>
    <t>2011…………………………………..</t>
  </si>
  <si>
    <t>-</t>
  </si>
  <si>
    <t>2013..............................</t>
  </si>
  <si>
    <t>2014.....................................</t>
  </si>
  <si>
    <t>2015............................................................</t>
  </si>
  <si>
    <t>2016 (R)..................................</t>
  </si>
  <si>
    <t>2017 (E).......................................</t>
  </si>
  <si>
    <t>NOTA: Cambio en las cifras debido a ajustes metodológicos en el cálculo del balance energético.</t>
  </si>
  <si>
    <t>- Cantidad nula o cero.</t>
  </si>
  <si>
    <t>(E) Cifras estimadas.</t>
  </si>
  <si>
    <t>(R) Cifras revisadas.</t>
  </si>
  <si>
    <t>Fuente: Secretaría Nacional de Energía, Ministerio de la Presidencia.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</si>
</sst>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0" fillId="0" borderId="13" xfId="0" applyNumberFormat="1" applyBorder="1"/>
    <xf numFmtId="0" fontId="0" fillId="0" borderId="13" xfId="0" applyBorder="1"/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164" fontId="0" fillId="0" borderId="3" xfId="0" applyNumberFormat="1" applyBorder="1" applyAlignment="1">
      <alignment horizontal="right"/>
    </xf>
    <xf numFmtId="0" fontId="2" fillId="0" borderId="0" xfId="0" applyFont="1" applyAlignment="1">
      <alignment horizontal="left"/>
    </xf>
    <xf numFmtId="164" fontId="1" fillId="0" borderId="3" xfId="0" applyNumberFormat="1" applyFont="1" applyFill="1" applyBorder="1"/>
    <xf numFmtId="164" fontId="1" fillId="0" borderId="13" xfId="0" applyNumberFormat="1" applyFont="1" applyFill="1" applyBorder="1"/>
    <xf numFmtId="164" fontId="2" fillId="0" borderId="13" xfId="0" applyNumberFormat="1" applyFont="1" applyFill="1" applyBorder="1"/>
    <xf numFmtId="164" fontId="2" fillId="0" borderId="3" xfId="0" applyNumberFormat="1" applyFont="1" applyBorder="1" applyAlignment="1">
      <alignment horizontal="right"/>
    </xf>
    <xf numFmtId="164" fontId="2" fillId="0" borderId="3" xfId="0" applyNumberFormat="1" applyFont="1" applyFill="1" applyBorder="1"/>
    <xf numFmtId="164" fontId="2" fillId="0" borderId="13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1" xfId="0" applyBorder="1"/>
    <xf numFmtId="0" fontId="0" fillId="0" borderId="6" xfId="0" applyBorder="1"/>
    <xf numFmtId="0" fontId="0" fillId="0" borderId="12" xfId="0" applyBorder="1"/>
    <xf numFmtId="0" fontId="0" fillId="0" borderId="0" xfId="0" applyBorder="1"/>
    <xf numFmtId="164" fontId="0" fillId="0" borderId="0" xfId="0" applyNumberFormat="1" applyBorder="1"/>
    <xf numFmtId="0" fontId="3" fillId="0" borderId="0" xfId="0" applyFont="1"/>
    <xf numFmtId="49" fontId="0" fillId="0" borderId="0" xfId="0" applyNumberForma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OFERTA TOTAL DE RECURSOS ENERGÉTICOS,
 EN LA REPÚBLICA: AÑOS 2013-17</a:t>
            </a:r>
          </a:p>
        </c:rich>
      </c:tx>
      <c:layout>
        <c:manualLayout>
          <c:xMode val="edge"/>
          <c:yMode val="edge"/>
          <c:x val="0.3283099726642057"/>
          <c:y val="3.517590269670552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061806710442855"/>
          <c:y val="0.19597989949748751"/>
          <c:w val="0.8019668421142867"/>
          <c:h val="0.58291457286432158"/>
        </c:manualLayout>
      </c:layout>
      <c:barChart>
        <c:barDir val="col"/>
        <c:grouping val="clustered"/>
        <c:ser>
          <c:idx val="0"/>
          <c:order val="0"/>
          <c:tx>
            <c:strRef>
              <c:f>[1]grafica!$B$66</c:f>
              <c:strCache>
                <c:ptCount val="1"/>
                <c:pt idx="0">
                  <c:v>Recursos renovables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[1]grafica!$A$78:$A$82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 (R)</c:v>
                </c:pt>
                <c:pt idx="4">
                  <c:v>2017 (E)</c:v>
                </c:pt>
              </c:strCache>
            </c:strRef>
          </c:cat>
          <c:val>
            <c:numRef>
              <c:f>[1]grafica!$B$78:$B$82</c:f>
              <c:numCache>
                <c:formatCode>General</c:formatCode>
                <c:ptCount val="5"/>
                <c:pt idx="0">
                  <c:v>6557.2</c:v>
                </c:pt>
                <c:pt idx="1">
                  <c:v>6593.9</c:v>
                </c:pt>
                <c:pt idx="2">
                  <c:v>7448.9</c:v>
                </c:pt>
                <c:pt idx="3">
                  <c:v>7816.2</c:v>
                </c:pt>
                <c:pt idx="4">
                  <c:v>8309.9</c:v>
                </c:pt>
              </c:numCache>
            </c:numRef>
          </c:val>
        </c:ser>
        <c:ser>
          <c:idx val="1"/>
          <c:order val="1"/>
          <c:tx>
            <c:strRef>
              <c:f>[1]grafica!$C$66</c:f>
              <c:strCache>
                <c:ptCount val="1"/>
                <c:pt idx="0">
                  <c:v>Recursos no renovables</c:v>
                </c:pt>
              </c:strCache>
            </c:strRef>
          </c:tx>
          <c:spPr>
            <a:solidFill>
              <a:srgbClr val="0033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[1]grafica!$A$78:$A$82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 (R)</c:v>
                </c:pt>
                <c:pt idx="4">
                  <c:v>2017 (E)</c:v>
                </c:pt>
              </c:strCache>
            </c:strRef>
          </c:cat>
          <c:val>
            <c:numRef>
              <c:f>[1]grafica!$C$78:$C$82</c:f>
              <c:numCache>
                <c:formatCode>General</c:formatCode>
                <c:ptCount val="5"/>
                <c:pt idx="0">
                  <c:v>23064.2</c:v>
                </c:pt>
                <c:pt idx="1">
                  <c:v>24222.7</c:v>
                </c:pt>
                <c:pt idx="2">
                  <c:v>23799.200000000001</c:v>
                </c:pt>
                <c:pt idx="3">
                  <c:v>25061.7</c:v>
                </c:pt>
                <c:pt idx="4">
                  <c:v>25985.9</c:v>
                </c:pt>
              </c:numCache>
            </c:numRef>
          </c:val>
        </c:ser>
        <c:axId val="63605760"/>
        <c:axId val="66192512"/>
      </c:barChart>
      <c:catAx>
        <c:axId val="636057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Años</a:t>
                </a:r>
              </a:p>
            </c:rich>
          </c:tx>
          <c:layout>
            <c:manualLayout>
              <c:xMode val="edge"/>
              <c:yMode val="edge"/>
              <c:x val="0.50842726609381295"/>
              <c:y val="0.854271425850948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192512"/>
        <c:crosses val="autoZero"/>
        <c:auto val="1"/>
        <c:lblAlgn val="ctr"/>
        <c:lblOffset val="100"/>
        <c:tickLblSkip val="1"/>
        <c:tickMarkSkip val="1"/>
      </c:catAx>
      <c:valAx>
        <c:axId val="661925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Miles de barriles equivalentes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 de petróleo</a:t>
                </a:r>
              </a:p>
            </c:rich>
          </c:tx>
          <c:layout>
            <c:manualLayout>
              <c:xMode val="edge"/>
              <c:yMode val="edge"/>
              <c:x val="2.9451650493895747E-2"/>
              <c:y val="0.34839447908128235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576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954345955718189"/>
          <c:y val="0.90446707568493967"/>
          <c:w val="0.43118012219426954"/>
          <c:h val="6.0301547480066553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25</xdr:row>
      <xdr:rowOff>152400</xdr:rowOff>
    </xdr:from>
    <xdr:to>
      <xdr:col>9</xdr:col>
      <xdr:colOff>609600</xdr:colOff>
      <xdr:row>63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aicedo/Documents/AMBIENTE/BOLETIN%202013-17/ACCP%202013-17%202018/CAP&#205;TULO%20V%20ENERG&#205;A%201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5kNpSuXz49"/>
      <sheetName val="2002"/>
      <sheetName val="IV.2.4a"/>
      <sheetName val="IV.2.4GRÁFICA"/>
      <sheetName val="datosgrafica"/>
      <sheetName val="Datos"/>
      <sheetName val="grafica"/>
      <sheetName val="13"/>
      <sheetName val="14"/>
      <sheetName val="15"/>
      <sheetName val="16"/>
      <sheetName val="17"/>
    </sheetNames>
    <sheetDataSet>
      <sheetData sheetId="0"/>
      <sheetData sheetId="1"/>
      <sheetData sheetId="2"/>
      <sheetData sheetId="3"/>
      <sheetData sheetId="4"/>
      <sheetData sheetId="5"/>
      <sheetData sheetId="6">
        <row r="66">
          <cell r="B66" t="str">
            <v>Recursos renovables</v>
          </cell>
          <cell r="C66" t="str">
            <v>Recursos no renovables</v>
          </cell>
        </row>
        <row r="78">
          <cell r="A78">
            <v>2013</v>
          </cell>
          <cell r="B78">
            <v>6557.2</v>
          </cell>
          <cell r="C78">
            <v>23064.2</v>
          </cell>
        </row>
        <row r="79">
          <cell r="A79">
            <v>2014</v>
          </cell>
          <cell r="B79">
            <v>6593.9</v>
          </cell>
          <cell r="C79">
            <v>24222.7</v>
          </cell>
        </row>
        <row r="80">
          <cell r="A80">
            <v>2015</v>
          </cell>
          <cell r="B80">
            <v>7448.9</v>
          </cell>
          <cell r="C80">
            <v>23799.200000000001</v>
          </cell>
        </row>
        <row r="81">
          <cell r="A81" t="str">
            <v>2016 (R)</v>
          </cell>
          <cell r="B81">
            <v>7816.2</v>
          </cell>
          <cell r="C81">
            <v>25061.7</v>
          </cell>
        </row>
        <row r="82">
          <cell r="A82" t="str">
            <v>2017 (E)</v>
          </cell>
          <cell r="B82">
            <v>8309.9</v>
          </cell>
          <cell r="C82">
            <v>25985.9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/>
  </sheetPr>
  <dimension ref="A1:S27"/>
  <sheetViews>
    <sheetView tabSelected="1" workbookViewId="0">
      <selection activeCell="K34" sqref="K34"/>
    </sheetView>
  </sheetViews>
  <sheetFormatPr baseColWidth="10" defaultRowHeight="12.75"/>
  <cols>
    <col min="1" max="10" width="15.42578125" customWidth="1"/>
  </cols>
  <sheetData>
    <row r="1" spans="1:19" ht="18.75" customHeight="1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spans="1:19" ht="20.25" customHeight="1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9" ht="13.5" customHeight="1">
      <c r="A3" s="32" t="s">
        <v>1</v>
      </c>
      <c r="B3" s="35" t="s">
        <v>2</v>
      </c>
      <c r="C3" s="36"/>
      <c r="D3" s="36"/>
      <c r="E3" s="36"/>
      <c r="F3" s="36"/>
      <c r="G3" s="36"/>
      <c r="H3" s="36"/>
      <c r="I3" s="36"/>
      <c r="J3" s="39" t="s">
        <v>3</v>
      </c>
    </row>
    <row r="4" spans="1:19" ht="18" customHeight="1">
      <c r="A4" s="33"/>
      <c r="B4" s="37"/>
      <c r="C4" s="38"/>
      <c r="D4" s="38"/>
      <c r="E4" s="38"/>
      <c r="F4" s="38"/>
      <c r="G4" s="38"/>
      <c r="H4" s="38"/>
      <c r="I4" s="38"/>
      <c r="J4" s="35"/>
      <c r="L4" s="1"/>
      <c r="M4" s="2"/>
      <c r="N4" s="2"/>
      <c r="O4" s="2"/>
      <c r="P4" s="2"/>
      <c r="Q4" s="2"/>
      <c r="R4" s="2"/>
      <c r="S4" s="2"/>
    </row>
    <row r="5" spans="1:19" ht="26.25" customHeight="1">
      <c r="A5" s="33"/>
      <c r="B5" s="41" t="s">
        <v>4</v>
      </c>
      <c r="C5" s="43" t="s">
        <v>5</v>
      </c>
      <c r="D5" s="44"/>
      <c r="E5" s="44"/>
      <c r="F5" s="44"/>
      <c r="G5" s="44"/>
      <c r="H5" s="45"/>
      <c r="I5" s="39" t="s">
        <v>6</v>
      </c>
      <c r="J5" s="35"/>
    </row>
    <row r="6" spans="1:19" ht="49.5" customHeight="1">
      <c r="A6" s="34"/>
      <c r="B6" s="42"/>
      <c r="C6" s="3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0"/>
      <c r="J6" s="40"/>
    </row>
    <row r="7" spans="1:19" hidden="1">
      <c r="A7" s="5"/>
      <c r="B7" s="6"/>
      <c r="C7" s="6"/>
      <c r="D7" s="7"/>
      <c r="E7" s="7"/>
      <c r="F7" s="7"/>
      <c r="G7" s="7"/>
      <c r="H7" s="7"/>
      <c r="I7" s="8"/>
      <c r="J7" s="9"/>
    </row>
    <row r="8" spans="1:19" hidden="1">
      <c r="A8" s="5" t="s">
        <v>13</v>
      </c>
      <c r="B8" s="9">
        <v>22407.5</v>
      </c>
      <c r="C8" s="9">
        <f>D8+G8+H8</f>
        <v>6509.5400000000009</v>
      </c>
      <c r="D8" s="6">
        <v>2220.46</v>
      </c>
      <c r="E8" s="6"/>
      <c r="F8" s="6"/>
      <c r="G8" s="6">
        <v>3561.9</v>
      </c>
      <c r="H8" s="9">
        <v>727.18</v>
      </c>
      <c r="I8" s="9">
        <f>B8-C8</f>
        <v>15897.96</v>
      </c>
      <c r="J8" s="9">
        <f>C8/B8*100</f>
        <v>29.05071962512552</v>
      </c>
    </row>
    <row r="9" spans="1:19">
      <c r="A9" s="5"/>
      <c r="B9" s="9"/>
      <c r="C9" s="9"/>
      <c r="D9" s="6"/>
      <c r="E9" s="6"/>
      <c r="F9" s="6"/>
      <c r="G9" s="6"/>
      <c r="H9" s="9"/>
      <c r="I9" s="9"/>
      <c r="J9" s="9"/>
    </row>
    <row r="10" spans="1:19" s="10" customFormat="1" ht="18" hidden="1" customHeight="1">
      <c r="A10" s="10" t="s">
        <v>14</v>
      </c>
      <c r="B10" s="6">
        <v>29404.1</v>
      </c>
      <c r="C10" s="9">
        <f>D10+G10+H10</f>
        <v>5497.5</v>
      </c>
      <c r="D10" s="6">
        <v>3174.1</v>
      </c>
      <c r="E10" s="11" t="s">
        <v>15</v>
      </c>
      <c r="F10" s="11" t="s">
        <v>15</v>
      </c>
      <c r="G10" s="6">
        <v>1560.4</v>
      </c>
      <c r="H10" s="6">
        <v>763</v>
      </c>
      <c r="I10" s="6">
        <f t="shared" ref="I10:I16" si="0">B10-C10</f>
        <v>23906.6</v>
      </c>
      <c r="J10" s="9">
        <f>C10/B10*100</f>
        <v>18.696372274614763</v>
      </c>
    </row>
    <row r="11" spans="1:19" s="10" customFormat="1" ht="18" hidden="1" customHeight="1">
      <c r="A11" s="12">
        <v>2012</v>
      </c>
      <c r="B11" s="13">
        <v>30426</v>
      </c>
      <c r="C11" s="14">
        <f>D11+G11+H11</f>
        <v>6527.0999999999995</v>
      </c>
      <c r="D11" s="15">
        <v>4173.2</v>
      </c>
      <c r="E11" s="16" t="s">
        <v>15</v>
      </c>
      <c r="F11" s="16" t="s">
        <v>15</v>
      </c>
      <c r="G11" s="15">
        <v>1550.7</v>
      </c>
      <c r="H11" s="17">
        <v>803.2</v>
      </c>
      <c r="I11" s="15">
        <f t="shared" si="0"/>
        <v>23898.9</v>
      </c>
      <c r="J11" s="17">
        <f t="shared" ref="J11:J16" si="1">C11*100/B11</f>
        <v>21.45237625714849</v>
      </c>
    </row>
    <row r="12" spans="1:19" s="10" customFormat="1" ht="18" customHeight="1">
      <c r="A12" s="12" t="s">
        <v>16</v>
      </c>
      <c r="B12" s="14">
        <v>29621.4</v>
      </c>
      <c r="C12" s="13">
        <f>D12+E12+G12+H12</f>
        <v>6557.2000000000007</v>
      </c>
      <c r="D12" s="15">
        <v>3992</v>
      </c>
      <c r="E12" s="15">
        <v>1</v>
      </c>
      <c r="F12" s="18" t="s">
        <v>15</v>
      </c>
      <c r="G12" s="15">
        <v>1541.1</v>
      </c>
      <c r="H12" s="17">
        <f>928.6+94.5</f>
        <v>1023.1</v>
      </c>
      <c r="I12" s="15">
        <f>B12-C12</f>
        <v>23064.2</v>
      </c>
      <c r="J12" s="17">
        <f>C12*100/B12</f>
        <v>22.136698467999491</v>
      </c>
    </row>
    <row r="13" spans="1:19" s="10" customFormat="1" ht="18" customHeight="1">
      <c r="A13" s="12" t="s">
        <v>17</v>
      </c>
      <c r="B13" s="13">
        <v>30816.6</v>
      </c>
      <c r="C13" s="13">
        <f>D13+E13+F13+G13+H13</f>
        <v>6593.9000000000005</v>
      </c>
      <c r="D13" s="15">
        <v>3898.7</v>
      </c>
      <c r="E13" s="15">
        <v>72.099999999999994</v>
      </c>
      <c r="F13" s="15">
        <v>0.8</v>
      </c>
      <c r="G13" s="15">
        <v>1531.5</v>
      </c>
      <c r="H13" s="17">
        <f>831.8+259</f>
        <v>1090.8</v>
      </c>
      <c r="I13" s="15">
        <f t="shared" si="0"/>
        <v>24222.699999999997</v>
      </c>
      <c r="J13" s="17">
        <f t="shared" si="1"/>
        <v>21.397233958321166</v>
      </c>
    </row>
    <row r="14" spans="1:19" s="10" customFormat="1" ht="18" customHeight="1">
      <c r="A14" s="12" t="s">
        <v>18</v>
      </c>
      <c r="B14" s="13">
        <v>31248.1</v>
      </c>
      <c r="C14" s="13">
        <f>D14+E14+F14+G14+H14</f>
        <v>7448.9</v>
      </c>
      <c r="D14" s="15">
        <v>4847.8</v>
      </c>
      <c r="E14" s="15">
        <v>259.3</v>
      </c>
      <c r="F14" s="15">
        <v>10.9</v>
      </c>
      <c r="G14" s="15">
        <v>1521.9</v>
      </c>
      <c r="H14" s="17">
        <v>809</v>
      </c>
      <c r="I14" s="15">
        <f t="shared" si="0"/>
        <v>23799.199999999997</v>
      </c>
      <c r="J14" s="17">
        <f t="shared" si="1"/>
        <v>23.837929346104243</v>
      </c>
    </row>
    <row r="15" spans="1:19" s="10" customFormat="1" ht="18" customHeight="1">
      <c r="A15" s="19" t="s">
        <v>19</v>
      </c>
      <c r="B15" s="13">
        <v>32877.9</v>
      </c>
      <c r="C15" s="13">
        <f>D15+E15+F15+G15+H15</f>
        <v>7816.2</v>
      </c>
      <c r="D15" s="15">
        <v>5053.7</v>
      </c>
      <c r="E15" s="15">
        <v>387.4</v>
      </c>
      <c r="F15" s="15">
        <v>44.2</v>
      </c>
      <c r="G15" s="15">
        <v>1512.6</v>
      </c>
      <c r="H15" s="17">
        <v>818.3</v>
      </c>
      <c r="I15" s="15">
        <f t="shared" si="0"/>
        <v>25061.7</v>
      </c>
      <c r="J15" s="17">
        <f t="shared" si="1"/>
        <v>23.773416185340302</v>
      </c>
    </row>
    <row r="16" spans="1:19" s="10" customFormat="1" ht="18" customHeight="1">
      <c r="A16" s="20" t="s">
        <v>20</v>
      </c>
      <c r="B16" s="13">
        <v>34295.800000000003</v>
      </c>
      <c r="C16" s="13">
        <f>D16+E16+F16+G16+H16</f>
        <v>8309.9000000000015</v>
      </c>
      <c r="D16" s="15">
        <v>5619.8</v>
      </c>
      <c r="E16" s="15">
        <v>304.3</v>
      </c>
      <c r="F16" s="15">
        <v>96.6</v>
      </c>
      <c r="G16" s="15">
        <v>1503.2</v>
      </c>
      <c r="H16" s="17">
        <f>776.6+9.4</f>
        <v>786</v>
      </c>
      <c r="I16" s="15">
        <f t="shared" si="0"/>
        <v>25985.9</v>
      </c>
      <c r="J16" s="17">
        <f t="shared" si="1"/>
        <v>24.230080651275085</v>
      </c>
    </row>
    <row r="17" spans="1:15" ht="9" customHeight="1">
      <c r="A17" s="21"/>
      <c r="B17" s="22"/>
      <c r="C17" s="22"/>
      <c r="D17" s="23"/>
      <c r="E17" s="23"/>
      <c r="F17" s="23"/>
      <c r="G17" s="23"/>
      <c r="H17" s="22"/>
      <c r="I17" s="22"/>
      <c r="J17" s="22"/>
    </row>
    <row r="18" spans="1:15" ht="9" customHeight="1">
      <c r="A18" s="24"/>
      <c r="B18" s="24"/>
      <c r="C18" s="24"/>
      <c r="D18" s="24"/>
      <c r="E18" s="24"/>
      <c r="F18" s="24"/>
      <c r="G18" s="24"/>
      <c r="H18" s="24"/>
      <c r="I18" s="24"/>
      <c r="J18" s="24"/>
    </row>
    <row r="19" spans="1:15" ht="12.75" customHeight="1">
      <c r="A19" s="24" t="s">
        <v>21</v>
      </c>
      <c r="B19" s="24"/>
      <c r="C19" s="24"/>
      <c r="D19" s="24"/>
      <c r="E19" s="24"/>
      <c r="F19" s="24"/>
      <c r="G19" s="25"/>
      <c r="H19" s="24"/>
      <c r="I19" s="24"/>
      <c r="K19" s="26"/>
      <c r="L19" s="26"/>
      <c r="M19" s="26"/>
      <c r="N19" s="26"/>
      <c r="O19" s="26"/>
    </row>
    <row r="20" spans="1:15" ht="12.75" customHeight="1">
      <c r="A20" s="27" t="s">
        <v>22</v>
      </c>
      <c r="B20" s="24"/>
      <c r="C20" s="24"/>
      <c r="D20" s="24"/>
      <c r="E20" s="24"/>
      <c r="F20" s="24"/>
      <c r="G20" s="25"/>
      <c r="H20" s="24"/>
      <c r="I20" s="24"/>
      <c r="K20" s="26"/>
      <c r="L20" s="26"/>
      <c r="M20" s="26"/>
      <c r="N20" s="26"/>
      <c r="O20" s="26"/>
    </row>
    <row r="21" spans="1:15" ht="11.25" customHeight="1">
      <c r="A21" s="28" t="s">
        <v>23</v>
      </c>
      <c r="B21" s="24"/>
      <c r="C21" s="24"/>
      <c r="D21" s="24"/>
      <c r="E21" s="24"/>
      <c r="F21" s="24"/>
      <c r="G21" s="25"/>
      <c r="H21" s="24"/>
      <c r="I21" s="24"/>
      <c r="K21" s="26"/>
      <c r="L21" s="26"/>
      <c r="M21" s="26"/>
      <c r="N21" s="26"/>
      <c r="O21" s="26"/>
    </row>
    <row r="22" spans="1:15" ht="12.75" customHeight="1">
      <c r="A22" s="28" t="s">
        <v>24</v>
      </c>
      <c r="K22" s="26"/>
      <c r="L22" s="26"/>
      <c r="M22" s="26"/>
      <c r="N22" s="26"/>
      <c r="O22" s="26"/>
    </row>
    <row r="23" spans="1:15" ht="12.75" customHeight="1">
      <c r="A23" t="s">
        <v>25</v>
      </c>
    </row>
    <row r="26" spans="1:15">
      <c r="D26" s="10"/>
      <c r="E26" s="10"/>
      <c r="F26" s="10"/>
      <c r="G26" s="10"/>
    </row>
    <row r="27" spans="1:15">
      <c r="D27" s="10"/>
      <c r="E27" s="10"/>
      <c r="F27" s="10"/>
    </row>
  </sheetData>
  <mergeCells count="7">
    <mergeCell ref="A1:J2"/>
    <mergeCell ref="A3:A6"/>
    <mergeCell ref="B3:I4"/>
    <mergeCell ref="J3:J6"/>
    <mergeCell ref="B5:B6"/>
    <mergeCell ref="C5:H5"/>
    <mergeCell ref="I5:I6"/>
  </mergeCells>
  <pageMargins left="0.74803149606299213" right="0.74803149606299213" top="0.98425196850393704" bottom="0.98425196850393704" header="0" footer="0"/>
  <pageSetup scale="5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ACAICEDO</cp:lastModifiedBy>
  <dcterms:created xsi:type="dcterms:W3CDTF">2019-05-02T14:40:26Z</dcterms:created>
  <dcterms:modified xsi:type="dcterms:W3CDTF">2019-05-02T19:21:12Z</dcterms:modified>
</cp:coreProperties>
</file>