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6660"/>
  </bookViews>
  <sheets>
    <sheet name="17" sheetId="1" r:id="rId1"/>
  </sheets>
  <externalReferences>
    <externalReference r:id="rId2"/>
  </externalReferences>
  <definedNames>
    <definedName name="_xlnm.Print_Area" localSheetId="0">'17'!$A$1:$E$45</definedName>
  </definedNames>
  <calcPr calcId="124519"/>
</workbook>
</file>

<file path=xl/calcChain.xml><?xml version="1.0" encoding="utf-8"?>
<calcChain xmlns="http://schemas.openxmlformats.org/spreadsheetml/2006/main">
  <c r="E10" i="1"/>
  <c r="D10"/>
  <c r="E9"/>
  <c r="D9"/>
  <c r="E8"/>
  <c r="D8"/>
  <c r="E7"/>
  <c r="D7"/>
  <c r="E6"/>
  <c r="D6"/>
</calcChain>
</file>

<file path=xl/sharedStrings.xml><?xml version="1.0" encoding="utf-8"?>
<sst xmlns="http://schemas.openxmlformats.org/spreadsheetml/2006/main" count="23" uniqueCount="23">
  <si>
    <t xml:space="preserve">Cuadro 17. INTENSIDAD Y PRODUCTIVIDAD ENERGÉTICA EN  
 LA REPÚBLICA, A PRECIOS CONSTANTES: AÑOS 2013-17 </t>
  </si>
  <si>
    <t xml:space="preserve">  </t>
  </si>
  <si>
    <t>Año</t>
  </si>
  <si>
    <t>Consumo final de energía (en barriles equivalentes de petróleo)</t>
  </si>
  <si>
    <t xml:space="preserve">PIB a precios de comprador                      (en millones de balboas)             </t>
  </si>
  <si>
    <t>Intensidad energética   (bep/millón de balboas)</t>
  </si>
  <si>
    <t xml:space="preserve">  Productividad        energética       (balboas/bep)</t>
  </si>
  <si>
    <t>2013......................................</t>
  </si>
  <si>
    <t>2014....................................</t>
  </si>
  <si>
    <t>2015...........................................................</t>
  </si>
  <si>
    <t>2016......................................</t>
  </si>
  <si>
    <t>(P) 38,182.9</t>
  </si>
  <si>
    <t>2017...........................................</t>
  </si>
  <si>
    <t>(P) 25,567,342</t>
  </si>
  <si>
    <t>(E) 40,214.7</t>
  </si>
  <si>
    <t>.</t>
  </si>
  <si>
    <t xml:space="preserve">NOTA: Cambio en las cifras debido a ajustes metodológicos en el cálculo del Producto Interno Bruto y del </t>
  </si>
  <si>
    <t xml:space="preserve">           Balance Energético.</t>
  </si>
  <si>
    <t xml:space="preserve">           PIB a precios de comprador, en medidas de volumen encadenadas, con año de referencia 2007.</t>
  </si>
  <si>
    <t>bep: Barriles equivalentes de petróleo.</t>
  </si>
  <si>
    <t>(E) Cifras estimadas.</t>
  </si>
  <si>
    <t>(P) Cifras preliminares.</t>
  </si>
  <si>
    <t>Fuente: Secretaría Nacional de Energía, Ministerio de la Presidencia.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</si>
</sst>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left"/>
    </xf>
    <xf numFmtId="164" fontId="2" fillId="0" borderId="6" xfId="0" applyNumberFormat="1" applyFont="1" applyFill="1" applyBorder="1" applyAlignment="1">
      <alignment horizontal="right"/>
    </xf>
    <xf numFmtId="164" fontId="0" fillId="0" borderId="0" xfId="0" applyNumberFormat="1" applyFill="1"/>
    <xf numFmtId="4" fontId="4" fillId="0" borderId="0" xfId="0" applyNumberFormat="1" applyFont="1" applyBorder="1"/>
    <xf numFmtId="3" fontId="0" fillId="0" borderId="6" xfId="0" applyNumberFormat="1" applyBorder="1"/>
    <xf numFmtId="164" fontId="0" fillId="0" borderId="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2" fillId="0" borderId="7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3" fontId="2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" fontId="4" fillId="0" borderId="0" xfId="0" applyNumberFormat="1" applyFont="1" applyBorder="1" applyAlignment="1">
      <alignment horizontal="center"/>
    </xf>
    <xf numFmtId="0" fontId="0" fillId="0" borderId="8" xfId="0" applyBorder="1"/>
    <xf numFmtId="0" fontId="0" fillId="0" borderId="9" xfId="0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165" fontId="0" fillId="0" borderId="0" xfId="0" applyNumberFormat="1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INTENSIDAD ENERGÉTICA EN LA REPÚBLICA:
 AÑOS 2013-17</a:t>
            </a:r>
          </a:p>
        </c:rich>
      </c:tx>
      <c:layout>
        <c:manualLayout>
          <c:xMode val="edge"/>
          <c:yMode val="edge"/>
          <c:x val="0.26709237884365977"/>
          <c:y val="1.705426356589145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428571428571427"/>
          <c:y val="0.20620155038759691"/>
          <c:w val="0.74324324324324365"/>
          <c:h val="0.54263565891472865"/>
        </c:manualLayout>
      </c:layout>
      <c:lineChart>
        <c:grouping val="standard"/>
        <c:ser>
          <c:idx val="1"/>
          <c:order val="0"/>
          <c:tx>
            <c:strRef>
              <c:f>'17'!$D$4</c:f>
              <c:strCache>
                <c:ptCount val="1"/>
                <c:pt idx="0">
                  <c:v>Intensidad energética   (bep/millón de balboas)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[1]grafica!$A$95:$A$99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[1]grafica!$B$95:$B$99</c:f>
              <c:numCache>
                <c:formatCode>General</c:formatCode>
                <c:ptCount val="5"/>
                <c:pt idx="0">
                  <c:v>697</c:v>
                </c:pt>
                <c:pt idx="1">
                  <c:v>696.3</c:v>
                </c:pt>
                <c:pt idx="2">
                  <c:v>671.7</c:v>
                </c:pt>
                <c:pt idx="3">
                  <c:v>650.29999999999995</c:v>
                </c:pt>
                <c:pt idx="4">
                  <c:v>635.79999999999995</c:v>
                </c:pt>
              </c:numCache>
            </c:numRef>
          </c:val>
        </c:ser>
        <c:marker val="1"/>
        <c:axId val="63603072"/>
        <c:axId val="66191360"/>
      </c:lineChart>
      <c:catAx>
        <c:axId val="63603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4278302566588532"/>
              <c:y val="0.874418604651162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91360"/>
        <c:crosses val="autoZero"/>
        <c:lblAlgn val="ctr"/>
        <c:lblOffset val="100"/>
        <c:tickLblSkip val="1"/>
        <c:tickMarkSkip val="1"/>
      </c:catAx>
      <c:valAx>
        <c:axId val="66191360"/>
        <c:scaling>
          <c:orientation val="minMax"/>
          <c:max val="800"/>
          <c:min val="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Bep/millón de balboas</a:t>
                </a:r>
              </a:p>
            </c:rich>
          </c:tx>
          <c:layout>
            <c:manualLayout>
              <c:xMode val="edge"/>
              <c:yMode val="edge"/>
              <c:x val="7.3051825260611117E-2"/>
              <c:y val="0.1720930232558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03072"/>
        <c:crosses val="autoZero"/>
        <c:crossBetween val="between"/>
        <c:majorUnit val="100"/>
        <c:min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PRODUCTIVIDAD ENERGÉTICA EN LA REPÚBLICA: 
AÑOS 2013-17</a:t>
            </a:r>
          </a:p>
        </c:rich>
      </c:tx>
      <c:layout>
        <c:manualLayout>
          <c:xMode val="edge"/>
          <c:yMode val="edge"/>
          <c:x val="0.22591856740798971"/>
          <c:y val="2.15516867730983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309496937614221"/>
          <c:y val="0.20217823689470021"/>
          <c:w val="0.76402393241501199"/>
          <c:h val="0.54782344867442079"/>
        </c:manualLayout>
      </c:layout>
      <c:lineChart>
        <c:grouping val="standard"/>
        <c:ser>
          <c:idx val="0"/>
          <c:order val="0"/>
          <c:tx>
            <c:strRef>
              <c:f>'17'!$E$4</c:f>
              <c:strCache>
                <c:ptCount val="1"/>
                <c:pt idx="0">
                  <c:v>  Productividad        energética       (balboas/bep)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[1]grafica!$A$95:$A$99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[1]grafica!$C$95:$C$99</c:f>
              <c:numCache>
                <c:formatCode>General</c:formatCode>
                <c:ptCount val="5"/>
                <c:pt idx="0">
                  <c:v>1434.7</c:v>
                </c:pt>
                <c:pt idx="1">
                  <c:v>1436.2</c:v>
                </c:pt>
                <c:pt idx="2">
                  <c:v>1488.7</c:v>
                </c:pt>
                <c:pt idx="3">
                  <c:v>1537.7</c:v>
                </c:pt>
                <c:pt idx="4">
                  <c:v>1572.9</c:v>
                </c:pt>
              </c:numCache>
            </c:numRef>
          </c:val>
        </c:ser>
        <c:marker val="1"/>
        <c:axId val="73011200"/>
        <c:axId val="73013888"/>
      </c:lineChart>
      <c:catAx>
        <c:axId val="73011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4617443903849416"/>
              <c:y val="0.880418984324206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013888"/>
        <c:crosses val="autoZero"/>
        <c:auto val="1"/>
        <c:lblAlgn val="ctr"/>
        <c:lblOffset val="100"/>
        <c:tickLblSkip val="1"/>
        <c:tickMarkSkip val="1"/>
      </c:catAx>
      <c:valAx>
        <c:axId val="73013888"/>
        <c:scaling>
          <c:orientation val="minMax"/>
          <c:max val="1800"/>
          <c:min val="12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Balboas/bep</a:t>
                </a:r>
              </a:p>
            </c:rich>
          </c:tx>
          <c:layout>
            <c:manualLayout>
              <c:xMode val="edge"/>
              <c:yMode val="edge"/>
              <c:x val="5.9961420485089963E-2"/>
              <c:y val="0.31896602374244559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01120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19</xdr:row>
      <xdr:rowOff>28575</xdr:rowOff>
    </xdr:from>
    <xdr:to>
      <xdr:col>4</xdr:col>
      <xdr:colOff>1076325</xdr:colOff>
      <xdr:row>31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31</xdr:row>
      <xdr:rowOff>133350</xdr:rowOff>
    </xdr:from>
    <xdr:to>
      <xdr:col>4</xdr:col>
      <xdr:colOff>981075</xdr:colOff>
      <xdr:row>44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V%20ENERG&#205;A%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3"/>
      <sheetName val="14"/>
      <sheetName val="15"/>
      <sheetName val="16"/>
      <sheetName val="17"/>
    </sheetNames>
    <sheetDataSet>
      <sheetData sheetId="0"/>
      <sheetData sheetId="1"/>
      <sheetData sheetId="2"/>
      <sheetData sheetId="3"/>
      <sheetData sheetId="4"/>
      <sheetData sheetId="5"/>
      <sheetData sheetId="6">
        <row r="95">
          <cell r="A95">
            <v>2013</v>
          </cell>
          <cell r="B95">
            <v>697</v>
          </cell>
          <cell r="C95">
            <v>1434.7</v>
          </cell>
        </row>
        <row r="96">
          <cell r="A96">
            <v>2014</v>
          </cell>
          <cell r="B96">
            <v>696.3</v>
          </cell>
          <cell r="C96">
            <v>1436.2</v>
          </cell>
        </row>
        <row r="97">
          <cell r="A97">
            <v>2015</v>
          </cell>
          <cell r="B97">
            <v>671.7</v>
          </cell>
          <cell r="C97">
            <v>1488.7</v>
          </cell>
        </row>
        <row r="98">
          <cell r="A98">
            <v>2016</v>
          </cell>
          <cell r="B98">
            <v>650.29999999999995</v>
          </cell>
          <cell r="C98">
            <v>1537.7</v>
          </cell>
        </row>
        <row r="99">
          <cell r="A99">
            <v>2017</v>
          </cell>
          <cell r="B99">
            <v>635.79999999999995</v>
          </cell>
          <cell r="C99">
            <v>1572.9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N19"/>
  <sheetViews>
    <sheetView tabSelected="1" zoomScaleSheetLayoutView="100" workbookViewId="0">
      <selection activeCell="I36" sqref="I36"/>
    </sheetView>
  </sheetViews>
  <sheetFormatPr baseColWidth="10" defaultRowHeight="12.75"/>
  <cols>
    <col min="1" max="1" width="17" customWidth="1"/>
    <col min="2" max="5" width="18.28515625" customWidth="1"/>
  </cols>
  <sheetData>
    <row r="1" spans="1:14" ht="15.75" customHeight="1">
      <c r="A1" s="30" t="s">
        <v>0</v>
      </c>
      <c r="B1" s="31"/>
      <c r="C1" s="31"/>
      <c r="D1" s="31"/>
      <c r="E1" s="31"/>
    </row>
    <row r="2" spans="1:14" ht="18" customHeight="1">
      <c r="A2" s="31"/>
      <c r="B2" s="31"/>
      <c r="C2" s="31"/>
      <c r="D2" s="31"/>
      <c r="E2" s="31"/>
      <c r="F2" s="32" t="s">
        <v>1</v>
      </c>
      <c r="G2" s="32"/>
      <c r="H2" s="32"/>
      <c r="I2" s="32"/>
      <c r="J2" s="32"/>
    </row>
    <row r="3" spans="1:14">
      <c r="A3" s="1"/>
      <c r="B3" s="1"/>
      <c r="C3" s="1"/>
    </row>
    <row r="4" spans="1:14" ht="82.5" customHeight="1">
      <c r="A4" s="2" t="s">
        <v>2</v>
      </c>
      <c r="B4" s="3" t="s">
        <v>3</v>
      </c>
      <c r="C4" s="4" t="s">
        <v>4</v>
      </c>
      <c r="D4" s="5" t="s">
        <v>5</v>
      </c>
      <c r="E4" s="6" t="s">
        <v>6</v>
      </c>
    </row>
    <row r="5" spans="1:14" ht="13.5" customHeight="1">
      <c r="B5" s="7"/>
      <c r="C5" s="8"/>
      <c r="D5" s="9"/>
      <c r="G5" s="10"/>
      <c r="H5" s="10"/>
      <c r="I5" s="11"/>
      <c r="J5" s="11"/>
      <c r="K5" s="11"/>
      <c r="L5" s="11"/>
      <c r="M5" s="11"/>
      <c r="N5" s="11"/>
    </row>
    <row r="6" spans="1:14" ht="18" customHeight="1">
      <c r="A6" s="12" t="s">
        <v>7</v>
      </c>
      <c r="B6" s="16">
        <v>22823709</v>
      </c>
      <c r="C6" s="17">
        <v>32744.9</v>
      </c>
      <c r="D6" s="13">
        <f>B6/C6</f>
        <v>697.01568793919046</v>
      </c>
      <c r="E6" s="14">
        <f>C6/B6*1000000</f>
        <v>1434.6879378807362</v>
      </c>
      <c r="G6" s="15"/>
    </row>
    <row r="7" spans="1:14" ht="18" customHeight="1">
      <c r="A7" s="12" t="s">
        <v>8</v>
      </c>
      <c r="B7" s="18">
        <v>23955215</v>
      </c>
      <c r="C7" s="17">
        <v>34404</v>
      </c>
      <c r="D7" s="13">
        <f>23955215/C7</f>
        <v>696.29156493430992</v>
      </c>
      <c r="E7" s="14">
        <f>C7/23955215*1000000</f>
        <v>1436.1799716679645</v>
      </c>
      <c r="G7" s="15"/>
    </row>
    <row r="8" spans="1:14" ht="18" customHeight="1">
      <c r="A8" s="19" t="s">
        <v>9</v>
      </c>
      <c r="B8" s="18">
        <v>24435108</v>
      </c>
      <c r="C8" s="17">
        <v>36376.300000000003</v>
      </c>
      <c r="D8" s="13">
        <f>24435108/C8</f>
        <v>671.73153949137213</v>
      </c>
      <c r="E8" s="14">
        <f>C8/24435108*1000000</f>
        <v>1488.6899620005775</v>
      </c>
      <c r="G8" s="15"/>
    </row>
    <row r="9" spans="1:14" ht="18" customHeight="1">
      <c r="A9" s="20" t="s">
        <v>10</v>
      </c>
      <c r="B9" s="21">
        <v>24831977</v>
      </c>
      <c r="C9" s="22" t="s">
        <v>11</v>
      </c>
      <c r="D9" s="13">
        <f>B9/38182.9</f>
        <v>650.34287599946572</v>
      </c>
      <c r="E9" s="14">
        <f>38182.9/24831977*1000000</f>
        <v>1537.6504254977363</v>
      </c>
      <c r="G9" s="23"/>
    </row>
    <row r="10" spans="1:14" ht="18" customHeight="1">
      <c r="A10" s="19" t="s">
        <v>12</v>
      </c>
      <c r="B10" s="21" t="s">
        <v>13</v>
      </c>
      <c r="C10" s="22" t="s">
        <v>14</v>
      </c>
      <c r="D10" s="13">
        <f>25567342/40214.7</f>
        <v>635.77104889505586</v>
      </c>
      <c r="E10" s="14">
        <f>40214.7/25567342*1000000</f>
        <v>1572.893263601668</v>
      </c>
      <c r="G10" s="15" t="s">
        <v>15</v>
      </c>
    </row>
    <row r="11" spans="1:14" ht="7.5" customHeight="1">
      <c r="A11" s="1"/>
      <c r="B11" s="24"/>
      <c r="C11" s="24"/>
      <c r="D11" s="24"/>
      <c r="E11" s="1"/>
      <c r="G11" s="11"/>
    </row>
    <row r="12" spans="1:14" ht="12.75" customHeight="1">
      <c r="A12" s="25"/>
      <c r="B12" s="25"/>
      <c r="C12" s="25"/>
      <c r="D12" s="25"/>
      <c r="E12" s="25"/>
      <c r="G12" s="11"/>
    </row>
    <row r="13" spans="1:14">
      <c r="A13" s="11" t="s">
        <v>16</v>
      </c>
    </row>
    <row r="14" spans="1:14">
      <c r="A14" s="11" t="s">
        <v>17</v>
      </c>
    </row>
    <row r="15" spans="1:14">
      <c r="A15" s="26" t="s">
        <v>18</v>
      </c>
    </row>
    <row r="16" spans="1:14">
      <c r="A16" s="27" t="s">
        <v>19</v>
      </c>
    </row>
    <row r="17" spans="1:5" ht="12.75" customHeight="1">
      <c r="A17" s="28" t="s">
        <v>20</v>
      </c>
      <c r="B17" s="11"/>
      <c r="C17" s="29"/>
      <c r="D17" s="11"/>
      <c r="E17" s="11"/>
    </row>
    <row r="18" spans="1:5" ht="12.75" customHeight="1">
      <c r="A18" s="28" t="s">
        <v>21</v>
      </c>
      <c r="B18" s="11"/>
      <c r="C18" s="29"/>
      <c r="D18" s="11"/>
      <c r="E18" s="11"/>
    </row>
    <row r="19" spans="1:5">
      <c r="A19" s="27" t="s">
        <v>22</v>
      </c>
    </row>
  </sheetData>
  <mergeCells count="2">
    <mergeCell ref="A1:E2"/>
    <mergeCell ref="F2:J2"/>
  </mergeCells>
  <printOptions horizontalCentered="1"/>
  <pageMargins left="0.74803149606299213" right="0.74803149606299213" top="0.98425196850393704" bottom="0.98425196850393704" header="0" footer="0"/>
  <pageSetup scale="98"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2019-05-02T15:02:29Z</dcterms:created>
  <dcterms:modified xsi:type="dcterms:W3CDTF">2019-05-02T19:23:33Z</dcterms:modified>
</cp:coreProperties>
</file>