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2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1" l="1"/>
  <c r="T20" i="1"/>
  <c r="R20" i="1"/>
  <c r="P20" i="1"/>
  <c r="N20" i="1"/>
  <c r="L20" i="1"/>
  <c r="J20" i="1"/>
  <c r="H20" i="1"/>
  <c r="F20" i="1"/>
  <c r="D20" i="1"/>
  <c r="V19" i="1"/>
  <c r="T19" i="1"/>
  <c r="R19" i="1"/>
  <c r="P19" i="1"/>
  <c r="N19" i="1"/>
  <c r="L19" i="1"/>
  <c r="J19" i="1"/>
  <c r="H19" i="1"/>
  <c r="F19" i="1"/>
  <c r="D19" i="1"/>
  <c r="V18" i="1"/>
  <c r="T18" i="1"/>
  <c r="R18" i="1"/>
  <c r="P18" i="1"/>
  <c r="N18" i="1"/>
  <c r="L18" i="1"/>
  <c r="J18" i="1"/>
  <c r="H18" i="1"/>
  <c r="F18" i="1"/>
  <c r="D18" i="1"/>
  <c r="V17" i="1"/>
  <c r="T17" i="1"/>
  <c r="R17" i="1"/>
  <c r="P17" i="1"/>
  <c r="N17" i="1"/>
  <c r="L17" i="1"/>
  <c r="J17" i="1"/>
  <c r="H17" i="1"/>
  <c r="F17" i="1"/>
  <c r="D17" i="1"/>
  <c r="T16" i="1"/>
  <c r="R16" i="1"/>
  <c r="P16" i="1"/>
  <c r="B16" i="1"/>
  <c r="V16" i="1" s="1"/>
  <c r="V15" i="1"/>
  <c r="T15" i="1"/>
  <c r="R15" i="1"/>
  <c r="P15" i="1"/>
  <c r="N15" i="1"/>
  <c r="L15" i="1"/>
  <c r="J15" i="1"/>
  <c r="H15" i="1"/>
  <c r="F15" i="1"/>
  <c r="D15" i="1"/>
  <c r="V14" i="1"/>
  <c r="T14" i="1"/>
  <c r="R14" i="1"/>
  <c r="P14" i="1"/>
  <c r="N14" i="1"/>
  <c r="L14" i="1"/>
  <c r="J14" i="1"/>
  <c r="H14" i="1"/>
  <c r="F14" i="1"/>
  <c r="D14" i="1"/>
  <c r="V13" i="1"/>
  <c r="T13" i="1"/>
  <c r="R13" i="1"/>
  <c r="P13" i="1"/>
  <c r="N13" i="1"/>
  <c r="L13" i="1"/>
  <c r="J13" i="1"/>
  <c r="H13" i="1"/>
  <c r="F13" i="1"/>
  <c r="D13" i="1"/>
  <c r="V12" i="1"/>
  <c r="T12" i="1"/>
  <c r="R12" i="1"/>
  <c r="P12" i="1"/>
  <c r="N12" i="1"/>
  <c r="L12" i="1"/>
  <c r="J12" i="1"/>
  <c r="H12" i="1"/>
  <c r="F12" i="1"/>
  <c r="D12" i="1"/>
  <c r="V11" i="1"/>
  <c r="T11" i="1"/>
  <c r="R11" i="1"/>
  <c r="P11" i="1"/>
  <c r="N11" i="1"/>
  <c r="L11" i="1"/>
  <c r="J11" i="1"/>
  <c r="H11" i="1"/>
  <c r="F11" i="1"/>
  <c r="D11" i="1"/>
  <c r="V10" i="1"/>
  <c r="T10" i="1"/>
  <c r="R10" i="1"/>
  <c r="P10" i="1"/>
  <c r="N10" i="1"/>
  <c r="L10" i="1"/>
  <c r="J10" i="1"/>
  <c r="H10" i="1"/>
  <c r="F10" i="1"/>
  <c r="D10" i="1"/>
  <c r="V9" i="1"/>
  <c r="T9" i="1"/>
  <c r="R9" i="1"/>
  <c r="P9" i="1"/>
  <c r="N9" i="1"/>
  <c r="L9" i="1"/>
  <c r="J9" i="1"/>
  <c r="H9" i="1"/>
  <c r="F9" i="1"/>
  <c r="D9" i="1"/>
  <c r="V8" i="1"/>
  <c r="T8" i="1"/>
  <c r="R8" i="1"/>
  <c r="P8" i="1"/>
  <c r="N8" i="1"/>
  <c r="L8" i="1"/>
  <c r="J8" i="1"/>
  <c r="H8" i="1"/>
  <c r="F8" i="1"/>
  <c r="D8" i="1"/>
  <c r="U7" i="1"/>
  <c r="V7" i="1" s="1"/>
  <c r="T7" i="1"/>
  <c r="S7" i="1"/>
  <c r="Q7" i="1"/>
  <c r="R7" i="1" s="1"/>
  <c r="P7" i="1"/>
  <c r="O7" i="1"/>
  <c r="M7" i="1"/>
  <c r="N7" i="1" s="1"/>
  <c r="L7" i="1"/>
  <c r="K7" i="1"/>
  <c r="J7" i="1"/>
  <c r="I7" i="1"/>
  <c r="H7" i="1"/>
  <c r="G7" i="1"/>
  <c r="F7" i="1"/>
  <c r="E7" i="1"/>
  <c r="D7" i="1"/>
  <c r="C7" i="1"/>
</calcChain>
</file>

<file path=xl/comments1.xml><?xml version="1.0" encoding="utf-8"?>
<comments xmlns="http://schemas.openxmlformats.org/spreadsheetml/2006/main">
  <authors>
    <author>acaicedo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Revisado y corregido al 11/12/14</t>
        </r>
      </text>
    </comment>
  </commentList>
</comments>
</file>

<file path=xl/sharedStrings.xml><?xml version="1.0" encoding="utf-8"?>
<sst xmlns="http://schemas.openxmlformats.org/spreadsheetml/2006/main" count="51" uniqueCount="32">
  <si>
    <t xml:space="preserve"> Cuadro 20.  ESTACIONES Y DENSIDAD DE COBERTURA DE LA RED METEOROLÓGICA EN LA REPÚBLICA,</t>
  </si>
  <si>
    <t>SEGÚN PROVINCIA Y COMARCA INDÍGENA:  AÑOS 2013-17</t>
  </si>
  <si>
    <t>Provincia y comarca indígena</t>
  </si>
  <si>
    <r>
      <t>Superficie aproximada            (en 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               (1)</t>
    </r>
  </si>
  <si>
    <t>2016 (P)</t>
  </si>
  <si>
    <t>2017 (P)</t>
  </si>
  <si>
    <t>Número de estaciones</t>
  </si>
  <si>
    <r>
      <t>Densidad (No./km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</si>
  <si>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Número de estaciones </t>
  </si>
  <si>
    <t xml:space="preserve">Densidad             </t>
  </si>
  <si>
    <t xml:space="preserve">                 TOTAL………..</t>
  </si>
  <si>
    <t>(a)   74,177.3</t>
  </si>
  <si>
    <t>Bocas del Toro…………..</t>
  </si>
  <si>
    <t>Coclé…………………………..</t>
  </si>
  <si>
    <t>Colón………………………..</t>
  </si>
  <si>
    <t>Chiriquí………………………….</t>
  </si>
  <si>
    <t>Darién……………………….</t>
  </si>
  <si>
    <t>Herrera…………………………</t>
  </si>
  <si>
    <t>Los Santos…………………….</t>
  </si>
  <si>
    <t>Panamá…………………………</t>
  </si>
  <si>
    <t>Panamá Oeste ……………….</t>
  </si>
  <si>
    <t>..</t>
  </si>
  <si>
    <t>Veraguas……………………….</t>
  </si>
  <si>
    <t>Comarca Emberá………………..</t>
  </si>
  <si>
    <t>Comarca Kuna Yala  (2)………</t>
  </si>
  <si>
    <t>Comarca Ngäbe Buglé…………….</t>
  </si>
  <si>
    <t>(1)  Datos preliminares proporcionados por el Instituto  Geográfico Nacional  "Tommy Guardia", sujetos a revisión.</t>
  </si>
  <si>
    <t xml:space="preserve">(2)  Incluye el corregimiento comarcal  Kuna de Madungandí. </t>
  </si>
  <si>
    <r>
      <t xml:space="preserve">(a)  No incluye las áreas de masas de aguas continentales (lagos), las cuales suman 683.3 km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</si>
  <si>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t>..   Dato no aplicable al grupo o categoría.</t>
  </si>
  <si>
    <t>-    Cantidad nula o cero.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</si>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</sst>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vertAlign val="superscript"/>
      <sz val="10"/>
      <name val="Arial"/>
      <family val="2"/>
    </font>
    <font>
      <sz val="10"/>
      <color indexed="53"/>
      <name val="Arial"/>
      <family val="2"/>
    </font>
    <font>
      <vertAlign val="superscript"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9" xfId="0" applyFont="1" applyBorder="1"/>
    <xf numFmtId="164" fontId="1" fillId="0" borderId="9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0" fontId="1" fillId="0" borderId="10" xfId="0" applyFont="1" applyBorder="1"/>
    <xf numFmtId="0" fontId="1" fillId="0" borderId="0" xfId="0" applyFont="1" applyBorder="1"/>
    <xf numFmtId="0" fontId="2" fillId="0" borderId="0" xfId="0" applyFont="1"/>
    <xf numFmtId="49" fontId="2" fillId="0" borderId="9" xfId="0" applyNumberFormat="1" applyFont="1" applyBorder="1" applyAlignment="1">
      <alignment horizontal="right"/>
    </xf>
    <xf numFmtId="0" fontId="2" fillId="0" borderId="9" xfId="0" applyFont="1" applyBorder="1"/>
    <xf numFmtId="164" fontId="2" fillId="0" borderId="9" xfId="0" applyNumberFormat="1" applyFont="1" applyBorder="1"/>
    <xf numFmtId="0" fontId="2" fillId="0" borderId="11" xfId="0" applyFont="1" applyBorder="1"/>
    <xf numFmtId="164" fontId="2" fillId="0" borderId="0" xfId="0" applyNumberFormat="1" applyFont="1"/>
    <xf numFmtId="164" fontId="2" fillId="0" borderId="11" xfId="0" applyNumberFormat="1" applyFont="1" applyBorder="1"/>
    <xf numFmtId="0" fontId="2" fillId="0" borderId="11" xfId="0" applyFont="1" applyFill="1" applyBorder="1"/>
    <xf numFmtId="165" fontId="2" fillId="0" borderId="9" xfId="0" applyNumberFormat="1" applyFont="1" applyBorder="1"/>
    <xf numFmtId="164" fontId="2" fillId="0" borderId="0" xfId="0" applyNumberFormat="1" applyFont="1" applyBorder="1"/>
    <xf numFmtId="164" fontId="1" fillId="0" borderId="9" xfId="0" applyNumberFormat="1" applyFont="1" applyFill="1" applyBorder="1"/>
    <xf numFmtId="0" fontId="1" fillId="0" borderId="11" xfId="0" applyFont="1" applyBorder="1"/>
    <xf numFmtId="164" fontId="1" fillId="0" borderId="0" xfId="0" applyNumberFormat="1" applyFont="1" applyBorder="1"/>
    <xf numFmtId="164" fontId="1" fillId="0" borderId="11" xfId="0" applyNumberFormat="1" applyFont="1" applyBorder="1"/>
    <xf numFmtId="164" fontId="1" fillId="0" borderId="0" xfId="0" applyNumberFormat="1" applyFont="1"/>
    <xf numFmtId="0" fontId="1" fillId="0" borderId="11" xfId="0" applyFont="1" applyFill="1" applyBorder="1"/>
    <xf numFmtId="0" fontId="1" fillId="0" borderId="11" xfId="0" applyFont="1" applyFill="1" applyBorder="1" applyAlignment="1">
      <alignment horizontal="right"/>
    </xf>
    <xf numFmtId="0" fontId="1" fillId="0" borderId="9" xfId="0" applyFont="1" applyFill="1" applyBorder="1"/>
    <xf numFmtId="0" fontId="1" fillId="0" borderId="12" xfId="0" applyFont="1" applyBorder="1"/>
    <xf numFmtId="164" fontId="5" fillId="0" borderId="13" xfId="0" applyNumberFormat="1" applyFont="1" applyBorder="1"/>
    <xf numFmtId="0" fontId="1" fillId="0" borderId="13" xfId="0" applyFont="1" applyBorder="1"/>
    <xf numFmtId="164" fontId="1" fillId="0" borderId="13" xfId="0" applyNumberFormat="1" applyFont="1" applyBorder="1"/>
    <xf numFmtId="0" fontId="1" fillId="0" borderId="7" xfId="0" applyFont="1" applyBorder="1"/>
    <xf numFmtId="0" fontId="1" fillId="0" borderId="7" xfId="0" applyFont="1" applyFill="1" applyBorder="1"/>
    <xf numFmtId="0" fontId="1" fillId="0" borderId="6" xfId="0" applyFont="1" applyBorder="1"/>
    <xf numFmtId="164" fontId="5" fillId="0" borderId="0" xfId="0" applyNumberFormat="1" applyFont="1" applyBorder="1"/>
    <xf numFmtId="0" fontId="1" fillId="0" borderId="0" xfId="0" quotePrefix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0" xfId="0" quotePrefix="1" applyFont="1"/>
    <xf numFmtId="0" fontId="1" fillId="3" borderId="0" xfId="0" applyFont="1" applyFill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SUPERFICIE Y ESTACIONES METEOROLÓGICAS EN LA REPÚBLICA: AÑO 2017 (P) 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753891288613459"/>
          <c:y val="8.339609722697706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7271407837447"/>
          <c:y val="0.13347035969419727"/>
          <c:w val="0.82728592162554426"/>
          <c:h val="0.667351798470986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[1]graficas!$B$21</c:f>
              <c:strCache>
                <c:ptCount val="1"/>
                <c:pt idx="0">
                  <c:v>Superficie aproximada 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[1]graficas!$A$22:$A$34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</c:v>
                </c:pt>
                <c:pt idx="9">
                  <c:v>Veraguas</c:v>
                </c:pt>
                <c:pt idx="10">
                  <c:v>Comarca Kuna Yala  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[1]graficas!$B$22:$B$34</c:f>
              <c:numCache>
                <c:formatCode>#,##0.0</c:formatCode>
                <c:ptCount val="13"/>
                <c:pt idx="0">
                  <c:v>4657.2</c:v>
                </c:pt>
                <c:pt idx="1">
                  <c:v>4946.6000000000004</c:v>
                </c:pt>
                <c:pt idx="2">
                  <c:v>4575.5</c:v>
                </c:pt>
                <c:pt idx="3">
                  <c:v>6490.9</c:v>
                </c:pt>
                <c:pt idx="4">
                  <c:v>11892.5</c:v>
                </c:pt>
                <c:pt idx="5">
                  <c:v>2362</c:v>
                </c:pt>
                <c:pt idx="6">
                  <c:v>3809.4</c:v>
                </c:pt>
                <c:pt idx="7">
                  <c:v>8409.2000000000007</c:v>
                </c:pt>
                <c:pt idx="8">
                  <c:v>2880.2</c:v>
                </c:pt>
                <c:pt idx="9">
                  <c:v>10587.5</c:v>
                </c:pt>
                <c:pt idx="10">
                  <c:v>2358.1999999999998</c:v>
                </c:pt>
                <c:pt idx="11">
                  <c:v>4393.8999999999996</c:v>
                </c:pt>
                <c:pt idx="12">
                  <c:v>6814.2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22685632"/>
        <c:axId val="-822684544"/>
      </c:barChart>
      <c:lineChart>
        <c:grouping val="standard"/>
        <c:varyColors val="0"/>
        <c:ser>
          <c:idx val="0"/>
          <c:order val="1"/>
          <c:tx>
            <c:strRef>
              <c:f>[1]graficas!$C$21</c:f>
              <c:strCache>
                <c:ptCount val="1"/>
                <c:pt idx="0">
                  <c:v>Número de estaciones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[1]graficas!$A$22:$A$34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</c:v>
                </c:pt>
                <c:pt idx="9">
                  <c:v>Veraguas</c:v>
                </c:pt>
                <c:pt idx="10">
                  <c:v>Comarca Kuna Yala  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[1]graficas!$C$22:$C$34</c:f>
              <c:numCache>
                <c:formatCode>General</c:formatCode>
                <c:ptCount val="13"/>
                <c:pt idx="0">
                  <c:v>4</c:v>
                </c:pt>
                <c:pt idx="1">
                  <c:v>14</c:v>
                </c:pt>
                <c:pt idx="2">
                  <c:v>9</c:v>
                </c:pt>
                <c:pt idx="3">
                  <c:v>22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15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22680736"/>
        <c:axId val="-822679648"/>
      </c:lineChart>
      <c:catAx>
        <c:axId val="-82268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0.4354320920876058"/>
              <c:y val="0.86842714786878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822684544"/>
        <c:crosses val="autoZero"/>
        <c:auto val="0"/>
        <c:lblAlgn val="ctr"/>
        <c:lblOffset val="100"/>
        <c:tickMarkSkip val="1"/>
        <c:noMultiLvlLbl val="0"/>
      </c:catAx>
      <c:valAx>
        <c:axId val="-822684544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Km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1.8867965351239829E-2"/>
              <c:y val="0.437372088657220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822685632"/>
        <c:crosses val="autoZero"/>
        <c:crossBetween val="between"/>
      </c:valAx>
      <c:catAx>
        <c:axId val="-822680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22679648"/>
        <c:crosses val="autoZero"/>
        <c:auto val="0"/>
        <c:lblAlgn val="ctr"/>
        <c:lblOffset val="100"/>
        <c:noMultiLvlLbl val="0"/>
      </c:catAx>
      <c:valAx>
        <c:axId val="-822679648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82268073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460159849989308"/>
          <c:y val="0.92429297670189547"/>
          <c:w val="0.54466851604295297"/>
          <c:h val="6.45181904856563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28</xdr:row>
      <xdr:rowOff>114300</xdr:rowOff>
    </xdr:from>
    <xdr:to>
      <xdr:col>21</xdr:col>
      <xdr:colOff>38100</xdr:colOff>
      <xdr:row>70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847875</xdr:colOff>
      <xdr:row>46</xdr:row>
      <xdr:rowOff>56503</xdr:rowOff>
    </xdr:from>
    <xdr:to>
      <xdr:col>21</xdr:col>
      <xdr:colOff>279649</xdr:colOff>
      <xdr:row>51</xdr:row>
      <xdr:rowOff>98911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401450" y="11353153"/>
          <a:ext cx="374749" cy="852033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Estaciones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VI%20RECURSOS%20H&#205;DRICO%20(19-2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19"/>
      <sheetName val="VI.2.1"/>
      <sheetName val="VI.2.2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VI.9.1"/>
      <sheetName val="VI.9.2"/>
      <sheetName val="VI.9.3"/>
      <sheetName val="VI.9.4"/>
    </sheetNames>
    <sheetDataSet>
      <sheetData sheetId="0"/>
      <sheetData sheetId="1">
        <row r="21">
          <cell r="B21" t="str">
            <v xml:space="preserve">Superficie aproximada </v>
          </cell>
          <cell r="C21" t="str">
            <v>Número de estaciones</v>
          </cell>
        </row>
        <row r="22">
          <cell r="A22" t="str">
            <v>Bocas del Toro</v>
          </cell>
          <cell r="B22">
            <v>4657.2</v>
          </cell>
          <cell r="C22">
            <v>4</v>
          </cell>
        </row>
        <row r="23">
          <cell r="A23" t="str">
            <v>Coclé</v>
          </cell>
          <cell r="B23">
            <v>4946.6000000000004</v>
          </cell>
          <cell r="C23">
            <v>14</v>
          </cell>
        </row>
        <row r="24">
          <cell r="A24" t="str">
            <v>Colón</v>
          </cell>
          <cell r="B24">
            <v>4575.5</v>
          </cell>
          <cell r="C24">
            <v>9</v>
          </cell>
        </row>
        <row r="25">
          <cell r="A25" t="str">
            <v>Chiriquí</v>
          </cell>
          <cell r="B25">
            <v>6490.9</v>
          </cell>
          <cell r="C25">
            <v>22</v>
          </cell>
        </row>
        <row r="26">
          <cell r="A26" t="str">
            <v>Darién</v>
          </cell>
          <cell r="B26">
            <v>11892.5</v>
          </cell>
          <cell r="C26">
            <v>4</v>
          </cell>
        </row>
        <row r="27">
          <cell r="A27" t="str">
            <v>Herrera</v>
          </cell>
          <cell r="B27">
            <v>2362</v>
          </cell>
          <cell r="C27">
            <v>5</v>
          </cell>
        </row>
        <row r="28">
          <cell r="A28" t="str">
            <v>Los Santos</v>
          </cell>
          <cell r="B28">
            <v>3809.4</v>
          </cell>
          <cell r="C28">
            <v>7</v>
          </cell>
        </row>
        <row r="29">
          <cell r="A29" t="str">
            <v>Panamá</v>
          </cell>
          <cell r="B29">
            <v>8409.2000000000007</v>
          </cell>
          <cell r="C29">
            <v>9</v>
          </cell>
        </row>
        <row r="30">
          <cell r="A30" t="str">
            <v>Panamá Oeste</v>
          </cell>
          <cell r="B30">
            <v>2880.2</v>
          </cell>
          <cell r="C30">
            <v>3</v>
          </cell>
        </row>
        <row r="31">
          <cell r="A31" t="str">
            <v>Veraguas</v>
          </cell>
          <cell r="B31">
            <v>10587.5</v>
          </cell>
          <cell r="C31">
            <v>15</v>
          </cell>
        </row>
        <row r="32">
          <cell r="A32" t="str">
            <v xml:space="preserve">Comarca Kuna Yala  </v>
          </cell>
          <cell r="B32">
            <v>2358.1999999999998</v>
          </cell>
          <cell r="C32">
            <v>1</v>
          </cell>
        </row>
        <row r="33">
          <cell r="A33" t="str">
            <v>Comarca Emberá</v>
          </cell>
          <cell r="B33">
            <v>4393.8999999999996</v>
          </cell>
          <cell r="C33">
            <v>1</v>
          </cell>
        </row>
        <row r="34">
          <cell r="A34" t="str">
            <v>Comarca Ngäbe Buglé</v>
          </cell>
          <cell r="B34">
            <v>6814.2</v>
          </cell>
          <cell r="C34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W67"/>
  <sheetViews>
    <sheetView showGridLines="0" tabSelected="1" zoomScale="85" zoomScaleNormal="85" workbookViewId="0">
      <selection activeCell="B4" sqref="B4:B5"/>
    </sheetView>
  </sheetViews>
  <sheetFormatPr baseColWidth="10" defaultRowHeight="12.75" x14ac:dyDescent="0.2"/>
  <cols>
    <col min="1" max="1" width="21.7109375" style="2" customWidth="1"/>
    <col min="2" max="2" width="16.42578125" style="2" customWidth="1"/>
    <col min="3" max="4" width="11.5703125" style="2" hidden="1" customWidth="1"/>
    <col min="5" max="12" width="0" style="2" hidden="1" customWidth="1"/>
    <col min="13" max="13" width="14.140625" style="2" customWidth="1"/>
    <col min="14" max="14" width="12.140625" style="2" customWidth="1"/>
    <col min="15" max="15" width="14.140625" style="2" customWidth="1"/>
    <col min="16" max="16" width="12.140625" style="2" customWidth="1"/>
    <col min="17" max="17" width="14.140625" style="2" customWidth="1"/>
    <col min="18" max="18" width="12.140625" style="2" customWidth="1"/>
    <col min="19" max="19" width="14.140625" style="2" customWidth="1"/>
    <col min="20" max="20" width="12.140625" style="2" customWidth="1"/>
    <col min="21" max="21" width="14.140625" style="2" customWidth="1"/>
    <col min="22" max="22" width="12.140625" style="2" customWidth="1"/>
    <col min="23" max="16384" width="11.42578125" style="2"/>
  </cols>
  <sheetData>
    <row r="1" spans="1:23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8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6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27.2" customHeight="1" x14ac:dyDescent="0.2">
      <c r="A4" s="4" t="s">
        <v>2</v>
      </c>
      <c r="B4" s="5" t="s">
        <v>3</v>
      </c>
      <c r="C4" s="6">
        <v>1997</v>
      </c>
      <c r="D4" s="7"/>
      <c r="E4" s="6">
        <v>2006</v>
      </c>
      <c r="F4" s="7"/>
      <c r="G4" s="6">
        <v>2008</v>
      </c>
      <c r="H4" s="7"/>
      <c r="I4" s="6">
        <v>2009</v>
      </c>
      <c r="J4" s="8"/>
      <c r="K4" s="6">
        <v>2010</v>
      </c>
      <c r="L4" s="8"/>
      <c r="M4" s="6">
        <v>2013</v>
      </c>
      <c r="N4" s="8"/>
      <c r="O4" s="6">
        <v>2014</v>
      </c>
      <c r="P4" s="8"/>
      <c r="Q4" s="6">
        <v>2015</v>
      </c>
      <c r="R4" s="7"/>
      <c r="S4" s="6" t="s">
        <v>4</v>
      </c>
      <c r="T4" s="7"/>
      <c r="U4" s="8" t="s">
        <v>5</v>
      </c>
      <c r="V4" s="8"/>
    </row>
    <row r="5" spans="1:23" ht="72.75" customHeight="1" x14ac:dyDescent="0.2">
      <c r="A5" s="9"/>
      <c r="B5" s="10"/>
      <c r="C5" s="11" t="s">
        <v>6</v>
      </c>
      <c r="D5" s="11" t="s">
        <v>7</v>
      </c>
      <c r="E5" s="11" t="s">
        <v>8</v>
      </c>
      <c r="F5" s="11" t="s">
        <v>9</v>
      </c>
      <c r="G5" s="11" t="s">
        <v>6</v>
      </c>
      <c r="H5" s="11" t="s">
        <v>9</v>
      </c>
      <c r="I5" s="11" t="s">
        <v>8</v>
      </c>
      <c r="J5" s="11" t="s">
        <v>9</v>
      </c>
      <c r="K5" s="11" t="s">
        <v>8</v>
      </c>
      <c r="L5" s="11" t="s">
        <v>9</v>
      </c>
      <c r="M5" s="11" t="s">
        <v>8</v>
      </c>
      <c r="N5" s="11" t="s">
        <v>9</v>
      </c>
      <c r="O5" s="11" t="s">
        <v>8</v>
      </c>
      <c r="P5" s="11" t="s">
        <v>9</v>
      </c>
      <c r="Q5" s="11" t="s">
        <v>8</v>
      </c>
      <c r="R5" s="12" t="s">
        <v>9</v>
      </c>
      <c r="S5" s="11" t="s">
        <v>8</v>
      </c>
      <c r="T5" s="11" t="s">
        <v>9</v>
      </c>
      <c r="U5" s="11" t="s">
        <v>8</v>
      </c>
      <c r="V5" s="11" t="s">
        <v>9</v>
      </c>
    </row>
    <row r="6" spans="1:23" ht="20.100000000000001" customHeight="1" x14ac:dyDescent="0.2">
      <c r="B6" s="13"/>
      <c r="C6" s="14"/>
      <c r="D6" s="15"/>
      <c r="E6" s="13"/>
      <c r="F6" s="16"/>
      <c r="G6" s="13"/>
      <c r="H6" s="16"/>
      <c r="I6" s="13"/>
      <c r="J6" s="17"/>
      <c r="K6" s="13"/>
      <c r="M6" s="13"/>
      <c r="N6" s="18"/>
      <c r="O6" s="18"/>
      <c r="P6" s="13"/>
      <c r="Q6" s="13"/>
      <c r="R6" s="19"/>
      <c r="S6" s="13"/>
      <c r="U6" s="13"/>
    </row>
    <row r="7" spans="1:23" ht="20.100000000000001" customHeight="1" x14ac:dyDescent="0.2">
      <c r="A7" s="20" t="s">
        <v>10</v>
      </c>
      <c r="B7" s="21" t="s">
        <v>11</v>
      </c>
      <c r="C7" s="22">
        <f>SUM(C8:C20)</f>
        <v>189</v>
      </c>
      <c r="D7" s="23" t="e">
        <f>C7/B7*100</f>
        <v>#VALUE!</v>
      </c>
      <c r="E7" s="24">
        <f>SUM(E8:E20)</f>
        <v>109</v>
      </c>
      <c r="F7" s="25">
        <f>74733.3/109</f>
        <v>685.62660550458713</v>
      </c>
      <c r="G7" s="24">
        <f>SUM(G8:G20)</f>
        <v>109</v>
      </c>
      <c r="H7" s="26">
        <f>74177.3/109</f>
        <v>680.52568807339458</v>
      </c>
      <c r="I7" s="24">
        <f>SUM(I8:I20)</f>
        <v>109</v>
      </c>
      <c r="J7" s="23">
        <f>74177.3/109</f>
        <v>680.52568807339458</v>
      </c>
      <c r="K7" s="27">
        <f>SUM(K8:K20)</f>
        <v>109</v>
      </c>
      <c r="L7" s="28">
        <f>74177.3/K7</f>
        <v>680.52568807339458</v>
      </c>
      <c r="M7" s="24">
        <f>SUM(M8:M20)</f>
        <v>98</v>
      </c>
      <c r="N7" s="26">
        <f>74177.3/M7</f>
        <v>756.91122448979593</v>
      </c>
      <c r="O7" s="24">
        <f>SUM(O8:O20)</f>
        <v>95</v>
      </c>
      <c r="P7" s="29">
        <f>74177.3/O7</f>
        <v>780.81368421052639</v>
      </c>
      <c r="Q7" s="24">
        <f>SUM(Q8:Q20)</f>
        <v>99</v>
      </c>
      <c r="R7" s="29">
        <f>74177.3/Q7</f>
        <v>749.26565656565663</v>
      </c>
      <c r="S7" s="24">
        <f>SUM(S8:S20)</f>
        <v>99</v>
      </c>
      <c r="T7" s="29">
        <f>74177.3/S7</f>
        <v>749.26565656565663</v>
      </c>
      <c r="U7" s="24">
        <f>SUM(U8:U20)</f>
        <v>99</v>
      </c>
      <c r="V7" s="29">
        <f>74177.3/U7</f>
        <v>749.26565656565663</v>
      </c>
    </row>
    <row r="8" spans="1:23" ht="26.25" customHeight="1" x14ac:dyDescent="0.2">
      <c r="A8" s="2" t="s">
        <v>12</v>
      </c>
      <c r="B8" s="30">
        <v>4657.2</v>
      </c>
      <c r="C8" s="14">
        <v>7</v>
      </c>
      <c r="D8" s="15">
        <f t="shared" ref="D8:D20" si="0">C8/B8*100</f>
        <v>0.15030490423430387</v>
      </c>
      <c r="E8" s="31">
        <v>3</v>
      </c>
      <c r="F8" s="32">
        <f t="shared" ref="F8:F20" si="1">+B8/E8</f>
        <v>1552.3999999999999</v>
      </c>
      <c r="G8" s="31">
        <v>3</v>
      </c>
      <c r="H8" s="33">
        <f t="shared" ref="H8:H20" si="2">+B8/G8</f>
        <v>1552.3999999999999</v>
      </c>
      <c r="I8" s="31">
        <v>3</v>
      </c>
      <c r="J8" s="34">
        <f t="shared" ref="J8:J20" si="3">+B8/I8</f>
        <v>1552.3999999999999</v>
      </c>
      <c r="K8" s="35">
        <v>3</v>
      </c>
      <c r="L8" s="15">
        <f t="shared" ref="L8:L20" si="4">+B8/K8</f>
        <v>1552.3999999999999</v>
      </c>
      <c r="M8" s="31">
        <v>4</v>
      </c>
      <c r="N8" s="33">
        <f>+$B8/M8</f>
        <v>1164.3</v>
      </c>
      <c r="O8" s="31">
        <v>4</v>
      </c>
      <c r="P8" s="15">
        <f>+$B8/O8</f>
        <v>1164.3</v>
      </c>
      <c r="Q8" s="31">
        <v>4</v>
      </c>
      <c r="R8" s="15">
        <f>+$B8/Q8</f>
        <v>1164.3</v>
      </c>
      <c r="S8" s="31">
        <v>4</v>
      </c>
      <c r="T8" s="15">
        <f>+$B8/S8</f>
        <v>1164.3</v>
      </c>
      <c r="U8" s="31">
        <v>4</v>
      </c>
      <c r="V8" s="15">
        <f>+$B8/U8</f>
        <v>1164.3</v>
      </c>
    </row>
    <row r="9" spans="1:23" ht="26.25" customHeight="1" x14ac:dyDescent="0.2">
      <c r="A9" s="2" t="s">
        <v>13</v>
      </c>
      <c r="B9" s="30">
        <v>4946.6000000000004</v>
      </c>
      <c r="C9" s="14">
        <v>22</v>
      </c>
      <c r="D9" s="15">
        <f t="shared" si="0"/>
        <v>0.44474992924432943</v>
      </c>
      <c r="E9" s="31">
        <v>16</v>
      </c>
      <c r="F9" s="32">
        <f t="shared" si="1"/>
        <v>309.16250000000002</v>
      </c>
      <c r="G9" s="31">
        <v>16</v>
      </c>
      <c r="H9" s="33">
        <f t="shared" si="2"/>
        <v>309.16250000000002</v>
      </c>
      <c r="I9" s="31">
        <v>16</v>
      </c>
      <c r="J9" s="34">
        <f t="shared" si="3"/>
        <v>309.16250000000002</v>
      </c>
      <c r="K9" s="35">
        <v>16</v>
      </c>
      <c r="L9" s="15">
        <f t="shared" si="4"/>
        <v>309.16250000000002</v>
      </c>
      <c r="M9" s="31">
        <v>13</v>
      </c>
      <c r="N9" s="33">
        <f t="shared" ref="N9:N15" si="5">+$B9/M9</f>
        <v>380.50769230769231</v>
      </c>
      <c r="O9" s="31">
        <v>12</v>
      </c>
      <c r="P9" s="15">
        <f t="shared" ref="P9:P20" si="6">+$B9/O9</f>
        <v>412.2166666666667</v>
      </c>
      <c r="Q9" s="31">
        <v>14</v>
      </c>
      <c r="R9" s="15">
        <f t="shared" ref="R9:R20" si="7">+$B9/Q9</f>
        <v>353.32857142857148</v>
      </c>
      <c r="S9" s="31">
        <v>14</v>
      </c>
      <c r="T9" s="15">
        <f t="shared" ref="T9:T20" si="8">+$B9/S9</f>
        <v>353.32857142857148</v>
      </c>
      <c r="U9" s="31">
        <v>14</v>
      </c>
      <c r="V9" s="15">
        <f t="shared" ref="V9:V20" si="9">+$B9/U9</f>
        <v>353.32857142857148</v>
      </c>
    </row>
    <row r="10" spans="1:23" ht="26.25" customHeight="1" x14ac:dyDescent="0.2">
      <c r="A10" s="2" t="s">
        <v>14</v>
      </c>
      <c r="B10" s="30">
        <v>4575.5</v>
      </c>
      <c r="C10" s="14">
        <v>12</v>
      </c>
      <c r="D10" s="15">
        <f t="shared" si="0"/>
        <v>0.26226641897060432</v>
      </c>
      <c r="E10" s="31">
        <v>9</v>
      </c>
      <c r="F10" s="32">
        <f t="shared" si="1"/>
        <v>508.38888888888891</v>
      </c>
      <c r="G10" s="31">
        <v>9</v>
      </c>
      <c r="H10" s="33">
        <f t="shared" si="2"/>
        <v>508.38888888888891</v>
      </c>
      <c r="I10" s="31">
        <v>9</v>
      </c>
      <c r="J10" s="34">
        <f t="shared" si="3"/>
        <v>508.38888888888891</v>
      </c>
      <c r="K10" s="35">
        <v>9</v>
      </c>
      <c r="L10" s="15">
        <f t="shared" si="4"/>
        <v>508.38888888888891</v>
      </c>
      <c r="M10" s="31">
        <v>9</v>
      </c>
      <c r="N10" s="33">
        <f t="shared" si="5"/>
        <v>508.38888888888891</v>
      </c>
      <c r="O10" s="31">
        <v>8</v>
      </c>
      <c r="P10" s="15">
        <f t="shared" si="6"/>
        <v>571.9375</v>
      </c>
      <c r="Q10" s="31">
        <v>9</v>
      </c>
      <c r="R10" s="15">
        <f t="shared" si="7"/>
        <v>508.38888888888891</v>
      </c>
      <c r="S10" s="31">
        <v>9</v>
      </c>
      <c r="T10" s="15">
        <f t="shared" si="8"/>
        <v>508.38888888888891</v>
      </c>
      <c r="U10" s="31">
        <v>9</v>
      </c>
      <c r="V10" s="15">
        <f t="shared" si="9"/>
        <v>508.38888888888891</v>
      </c>
    </row>
    <row r="11" spans="1:23" ht="26.25" customHeight="1" x14ac:dyDescent="0.2">
      <c r="A11" s="2" t="s">
        <v>15</v>
      </c>
      <c r="B11" s="30">
        <v>6490.9</v>
      </c>
      <c r="C11" s="14">
        <v>43</v>
      </c>
      <c r="D11" s="15">
        <f t="shared" si="0"/>
        <v>0.66246591381780651</v>
      </c>
      <c r="E11" s="31">
        <v>25</v>
      </c>
      <c r="F11" s="32">
        <f t="shared" si="1"/>
        <v>259.63599999999997</v>
      </c>
      <c r="G11" s="31">
        <v>25</v>
      </c>
      <c r="H11" s="33">
        <f t="shared" si="2"/>
        <v>259.63599999999997</v>
      </c>
      <c r="I11" s="31">
        <v>25</v>
      </c>
      <c r="J11" s="34">
        <f t="shared" si="3"/>
        <v>259.63599999999997</v>
      </c>
      <c r="K11" s="35">
        <v>25</v>
      </c>
      <c r="L11" s="15">
        <f t="shared" si="4"/>
        <v>259.63599999999997</v>
      </c>
      <c r="M11" s="31">
        <v>23</v>
      </c>
      <c r="N11" s="33">
        <f t="shared" si="5"/>
        <v>282.21304347826083</v>
      </c>
      <c r="O11" s="31">
        <v>22</v>
      </c>
      <c r="P11" s="15">
        <f t="shared" si="6"/>
        <v>295.04090909090905</v>
      </c>
      <c r="Q11" s="31">
        <v>22</v>
      </c>
      <c r="R11" s="15">
        <f t="shared" si="7"/>
        <v>295.04090909090905</v>
      </c>
      <c r="S11" s="31">
        <v>22</v>
      </c>
      <c r="T11" s="15">
        <f t="shared" si="8"/>
        <v>295.04090909090905</v>
      </c>
      <c r="U11" s="31">
        <v>22</v>
      </c>
      <c r="V11" s="15">
        <f t="shared" si="9"/>
        <v>295.04090909090905</v>
      </c>
    </row>
    <row r="12" spans="1:23" ht="26.25" customHeight="1" x14ac:dyDescent="0.2">
      <c r="A12" s="2" t="s">
        <v>16</v>
      </c>
      <c r="B12" s="30">
        <v>11892.5</v>
      </c>
      <c r="C12" s="14">
        <v>8</v>
      </c>
      <c r="D12" s="15">
        <f t="shared" si="0"/>
        <v>6.726928736598696E-2</v>
      </c>
      <c r="E12" s="31">
        <v>4</v>
      </c>
      <c r="F12" s="32">
        <f t="shared" si="1"/>
        <v>2973.125</v>
      </c>
      <c r="G12" s="31">
        <v>4</v>
      </c>
      <c r="H12" s="33">
        <f t="shared" si="2"/>
        <v>2973.125</v>
      </c>
      <c r="I12" s="31">
        <v>4</v>
      </c>
      <c r="J12" s="34">
        <f t="shared" si="3"/>
        <v>2973.125</v>
      </c>
      <c r="K12" s="35">
        <v>4</v>
      </c>
      <c r="L12" s="15">
        <f t="shared" si="4"/>
        <v>2973.125</v>
      </c>
      <c r="M12" s="31">
        <v>4</v>
      </c>
      <c r="N12" s="33">
        <f t="shared" si="5"/>
        <v>2973.125</v>
      </c>
      <c r="O12" s="31">
        <v>5</v>
      </c>
      <c r="P12" s="15">
        <f t="shared" si="6"/>
        <v>2378.5</v>
      </c>
      <c r="Q12" s="31">
        <v>4</v>
      </c>
      <c r="R12" s="15">
        <f t="shared" si="7"/>
        <v>2973.125</v>
      </c>
      <c r="S12" s="31">
        <v>4</v>
      </c>
      <c r="T12" s="15">
        <f t="shared" si="8"/>
        <v>2973.125</v>
      </c>
      <c r="U12" s="31">
        <v>4</v>
      </c>
      <c r="V12" s="15">
        <f t="shared" si="9"/>
        <v>2973.125</v>
      </c>
    </row>
    <row r="13" spans="1:23" ht="26.25" customHeight="1" x14ac:dyDescent="0.2">
      <c r="A13" s="2" t="s">
        <v>17</v>
      </c>
      <c r="B13" s="30">
        <v>2362</v>
      </c>
      <c r="C13" s="14">
        <v>11</v>
      </c>
      <c r="D13" s="15">
        <f t="shared" si="0"/>
        <v>0.46570702794242164</v>
      </c>
      <c r="E13" s="31">
        <v>5</v>
      </c>
      <c r="F13" s="32">
        <f t="shared" si="1"/>
        <v>472.4</v>
      </c>
      <c r="G13" s="31">
        <v>5</v>
      </c>
      <c r="H13" s="33">
        <f t="shared" si="2"/>
        <v>472.4</v>
      </c>
      <c r="I13" s="31">
        <v>5</v>
      </c>
      <c r="J13" s="34">
        <f t="shared" si="3"/>
        <v>472.4</v>
      </c>
      <c r="K13" s="35">
        <v>5</v>
      </c>
      <c r="L13" s="15">
        <f t="shared" si="4"/>
        <v>472.4</v>
      </c>
      <c r="M13" s="31">
        <v>4</v>
      </c>
      <c r="N13" s="33">
        <f t="shared" si="5"/>
        <v>590.5</v>
      </c>
      <c r="O13" s="31">
        <v>3</v>
      </c>
      <c r="P13" s="15">
        <f t="shared" si="6"/>
        <v>787.33333333333337</v>
      </c>
      <c r="Q13" s="31">
        <v>5</v>
      </c>
      <c r="R13" s="15">
        <f t="shared" si="7"/>
        <v>472.4</v>
      </c>
      <c r="S13" s="31">
        <v>5</v>
      </c>
      <c r="T13" s="15">
        <f t="shared" si="8"/>
        <v>472.4</v>
      </c>
      <c r="U13" s="31">
        <v>5</v>
      </c>
      <c r="V13" s="15">
        <f t="shared" si="9"/>
        <v>472.4</v>
      </c>
    </row>
    <row r="14" spans="1:23" ht="26.25" customHeight="1" x14ac:dyDescent="0.2">
      <c r="A14" s="2" t="s">
        <v>18</v>
      </c>
      <c r="B14" s="30">
        <v>3809.4</v>
      </c>
      <c r="C14" s="14">
        <v>21</v>
      </c>
      <c r="D14" s="15">
        <f t="shared" si="0"/>
        <v>0.55126791620727666</v>
      </c>
      <c r="E14" s="31">
        <v>10</v>
      </c>
      <c r="F14" s="32">
        <f t="shared" si="1"/>
        <v>380.94</v>
      </c>
      <c r="G14" s="31">
        <v>10</v>
      </c>
      <c r="H14" s="33">
        <f t="shared" si="2"/>
        <v>380.94</v>
      </c>
      <c r="I14" s="31">
        <v>10</v>
      </c>
      <c r="J14" s="34">
        <f t="shared" si="3"/>
        <v>380.94</v>
      </c>
      <c r="K14" s="35">
        <v>10</v>
      </c>
      <c r="L14" s="15">
        <f t="shared" si="4"/>
        <v>380.94</v>
      </c>
      <c r="M14" s="31">
        <v>7</v>
      </c>
      <c r="N14" s="33">
        <f t="shared" si="5"/>
        <v>544.20000000000005</v>
      </c>
      <c r="O14" s="31">
        <v>8</v>
      </c>
      <c r="P14" s="15">
        <f t="shared" si="6"/>
        <v>476.17500000000001</v>
      </c>
      <c r="Q14" s="31">
        <v>7</v>
      </c>
      <c r="R14" s="15">
        <f t="shared" si="7"/>
        <v>544.20000000000005</v>
      </c>
      <c r="S14" s="31">
        <v>7</v>
      </c>
      <c r="T14" s="15">
        <f t="shared" si="8"/>
        <v>544.20000000000005</v>
      </c>
      <c r="U14" s="31">
        <v>7</v>
      </c>
      <c r="V14" s="15">
        <f t="shared" si="9"/>
        <v>544.20000000000005</v>
      </c>
    </row>
    <row r="15" spans="1:23" ht="26.25" customHeight="1" x14ac:dyDescent="0.2">
      <c r="A15" s="2" t="s">
        <v>19</v>
      </c>
      <c r="B15" s="30">
        <v>8409.2000000000007</v>
      </c>
      <c r="C15" s="14">
        <v>27</v>
      </c>
      <c r="D15" s="15">
        <f t="shared" si="0"/>
        <v>0.32107691575893066</v>
      </c>
      <c r="E15" s="31">
        <v>13</v>
      </c>
      <c r="F15" s="32">
        <f t="shared" si="1"/>
        <v>646.86153846153854</v>
      </c>
      <c r="G15" s="31">
        <v>13</v>
      </c>
      <c r="H15" s="33">
        <f t="shared" si="2"/>
        <v>646.86153846153854</v>
      </c>
      <c r="I15" s="31">
        <v>13</v>
      </c>
      <c r="J15" s="34">
        <f t="shared" si="3"/>
        <v>646.86153846153854</v>
      </c>
      <c r="K15" s="35">
        <v>13</v>
      </c>
      <c r="L15" s="15">
        <f t="shared" si="4"/>
        <v>646.86153846153854</v>
      </c>
      <c r="M15" s="31">
        <v>12</v>
      </c>
      <c r="N15" s="33">
        <f t="shared" si="5"/>
        <v>700.76666666666677</v>
      </c>
      <c r="O15" s="31">
        <v>8</v>
      </c>
      <c r="P15" s="15">
        <f t="shared" si="6"/>
        <v>1051.1500000000001</v>
      </c>
      <c r="Q15" s="31">
        <v>9</v>
      </c>
      <c r="R15" s="15">
        <f t="shared" si="7"/>
        <v>934.35555555555561</v>
      </c>
      <c r="S15" s="31">
        <v>9</v>
      </c>
      <c r="T15" s="15">
        <f t="shared" si="8"/>
        <v>934.35555555555561</v>
      </c>
      <c r="U15" s="31">
        <v>9</v>
      </c>
      <c r="V15" s="15">
        <f t="shared" si="9"/>
        <v>934.35555555555561</v>
      </c>
      <c r="W15" s="34"/>
    </row>
    <row r="16" spans="1:23" ht="26.25" customHeight="1" x14ac:dyDescent="0.2">
      <c r="A16" s="2" t="s">
        <v>20</v>
      </c>
      <c r="B16" s="30">
        <f>418.4+977.7+376.7+769.8+337.6</f>
        <v>2880.2</v>
      </c>
      <c r="C16" s="14"/>
      <c r="D16" s="15"/>
      <c r="E16" s="31"/>
      <c r="F16" s="32"/>
      <c r="G16" s="31"/>
      <c r="H16" s="33"/>
      <c r="I16" s="31"/>
      <c r="J16" s="34"/>
      <c r="K16" s="36" t="s">
        <v>21</v>
      </c>
      <c r="L16" s="36" t="s">
        <v>21</v>
      </c>
      <c r="M16" s="36" t="s">
        <v>21</v>
      </c>
      <c r="N16" s="36" t="s">
        <v>21</v>
      </c>
      <c r="O16" s="36">
        <v>5</v>
      </c>
      <c r="P16" s="36">
        <f t="shared" si="6"/>
        <v>576.04</v>
      </c>
      <c r="Q16" s="31">
        <v>3</v>
      </c>
      <c r="R16" s="15">
        <f t="shared" si="7"/>
        <v>960.06666666666661</v>
      </c>
      <c r="S16" s="31">
        <v>3</v>
      </c>
      <c r="T16" s="15">
        <f t="shared" si="8"/>
        <v>960.06666666666661</v>
      </c>
      <c r="U16" s="31">
        <v>3</v>
      </c>
      <c r="V16" s="15">
        <f t="shared" si="9"/>
        <v>960.06666666666661</v>
      </c>
    </row>
    <row r="17" spans="1:22" ht="26.25" customHeight="1" x14ac:dyDescent="0.2">
      <c r="A17" s="2" t="s">
        <v>22</v>
      </c>
      <c r="B17" s="30">
        <v>10587.5</v>
      </c>
      <c r="C17" s="14">
        <v>32</v>
      </c>
      <c r="D17" s="15">
        <f t="shared" si="0"/>
        <v>0.30224321133412041</v>
      </c>
      <c r="E17" s="31">
        <v>16</v>
      </c>
      <c r="F17" s="32">
        <f t="shared" si="1"/>
        <v>661.71875</v>
      </c>
      <c r="G17" s="31">
        <v>16</v>
      </c>
      <c r="H17" s="33">
        <f t="shared" si="2"/>
        <v>661.71875</v>
      </c>
      <c r="I17" s="31">
        <v>16</v>
      </c>
      <c r="J17" s="34">
        <f t="shared" si="3"/>
        <v>661.71875</v>
      </c>
      <c r="K17" s="35">
        <v>16</v>
      </c>
      <c r="L17" s="15">
        <f t="shared" si="4"/>
        <v>661.71875</v>
      </c>
      <c r="M17" s="31">
        <v>15</v>
      </c>
      <c r="N17" s="33">
        <f>+$B17/M17</f>
        <v>705.83333333333337</v>
      </c>
      <c r="O17" s="31">
        <v>12</v>
      </c>
      <c r="P17" s="15">
        <f t="shared" si="6"/>
        <v>882.29166666666663</v>
      </c>
      <c r="Q17" s="31">
        <v>15</v>
      </c>
      <c r="R17" s="15">
        <f t="shared" si="7"/>
        <v>705.83333333333337</v>
      </c>
      <c r="S17" s="31">
        <v>15</v>
      </c>
      <c r="T17" s="15">
        <f t="shared" si="8"/>
        <v>705.83333333333337</v>
      </c>
      <c r="U17" s="31">
        <v>15</v>
      </c>
      <c r="V17" s="15">
        <f t="shared" si="9"/>
        <v>705.83333333333337</v>
      </c>
    </row>
    <row r="18" spans="1:22" ht="26.25" customHeight="1" x14ac:dyDescent="0.2">
      <c r="A18" s="2" t="s">
        <v>23</v>
      </c>
      <c r="B18" s="30">
        <v>4393.8999999999996</v>
      </c>
      <c r="C18" s="14">
        <v>2</v>
      </c>
      <c r="D18" s="15">
        <f>C18/B18*100</f>
        <v>4.5517649468581445E-2</v>
      </c>
      <c r="E18" s="31">
        <v>1</v>
      </c>
      <c r="F18" s="32">
        <f>+B18/E18</f>
        <v>4393.8999999999996</v>
      </c>
      <c r="G18" s="31">
        <v>1</v>
      </c>
      <c r="H18" s="33">
        <f>+B18/G18</f>
        <v>4393.8999999999996</v>
      </c>
      <c r="I18" s="31">
        <v>1</v>
      </c>
      <c r="J18" s="34">
        <f>+B18/I18</f>
        <v>4393.8999999999996</v>
      </c>
      <c r="K18" s="35">
        <v>1</v>
      </c>
      <c r="L18" s="15">
        <f>+B18/K18</f>
        <v>4393.8999999999996</v>
      </c>
      <c r="M18" s="31">
        <v>1</v>
      </c>
      <c r="N18" s="33">
        <f>+$B18/M18</f>
        <v>4393.8999999999996</v>
      </c>
      <c r="O18" s="31">
        <v>1</v>
      </c>
      <c r="P18" s="15">
        <f t="shared" si="6"/>
        <v>4393.8999999999996</v>
      </c>
      <c r="Q18" s="31">
        <v>1</v>
      </c>
      <c r="R18" s="15">
        <f t="shared" si="7"/>
        <v>4393.8999999999996</v>
      </c>
      <c r="S18" s="31">
        <v>1</v>
      </c>
      <c r="T18" s="15">
        <f t="shared" si="8"/>
        <v>4393.8999999999996</v>
      </c>
      <c r="U18" s="31">
        <v>1</v>
      </c>
      <c r="V18" s="15">
        <f t="shared" si="9"/>
        <v>4393.8999999999996</v>
      </c>
    </row>
    <row r="19" spans="1:22" ht="26.25" customHeight="1" x14ac:dyDescent="0.2">
      <c r="A19" s="2" t="s">
        <v>24</v>
      </c>
      <c r="B19" s="30">
        <v>2358.1999999999998</v>
      </c>
      <c r="C19" s="37">
        <v>2</v>
      </c>
      <c r="D19" s="15">
        <f t="shared" si="0"/>
        <v>8.4810448647273357E-2</v>
      </c>
      <c r="E19" s="31">
        <v>2</v>
      </c>
      <c r="F19" s="32">
        <f t="shared" si="1"/>
        <v>1179.0999999999999</v>
      </c>
      <c r="G19" s="31">
        <v>2</v>
      </c>
      <c r="H19" s="33">
        <f t="shared" si="2"/>
        <v>1179.0999999999999</v>
      </c>
      <c r="I19" s="31">
        <v>2</v>
      </c>
      <c r="J19" s="34">
        <f t="shared" si="3"/>
        <v>1179.0999999999999</v>
      </c>
      <c r="K19" s="35">
        <v>2</v>
      </c>
      <c r="L19" s="15">
        <f t="shared" si="4"/>
        <v>1179.0999999999999</v>
      </c>
      <c r="M19" s="31">
        <v>1</v>
      </c>
      <c r="N19" s="33">
        <f>+$B19/M19</f>
        <v>2358.1999999999998</v>
      </c>
      <c r="O19" s="31">
        <v>2</v>
      </c>
      <c r="P19" s="15">
        <f t="shared" si="6"/>
        <v>1179.0999999999999</v>
      </c>
      <c r="Q19" s="31">
        <v>1</v>
      </c>
      <c r="R19" s="15">
        <f t="shared" si="7"/>
        <v>2358.1999999999998</v>
      </c>
      <c r="S19" s="31">
        <v>1</v>
      </c>
      <c r="T19" s="15">
        <f t="shared" si="8"/>
        <v>2358.1999999999998</v>
      </c>
      <c r="U19" s="31">
        <v>1</v>
      </c>
      <c r="V19" s="15">
        <f t="shared" si="9"/>
        <v>2358.1999999999998</v>
      </c>
    </row>
    <row r="20" spans="1:22" ht="26.25" customHeight="1" x14ac:dyDescent="0.2">
      <c r="A20" s="2" t="s">
        <v>25</v>
      </c>
      <c r="B20" s="30">
        <v>6814.2</v>
      </c>
      <c r="C20" s="14">
        <v>2</v>
      </c>
      <c r="D20" s="15">
        <f t="shared" si="0"/>
        <v>2.9350474010155263E-2</v>
      </c>
      <c r="E20" s="31">
        <v>5</v>
      </c>
      <c r="F20" s="32">
        <f t="shared" si="1"/>
        <v>1362.84</v>
      </c>
      <c r="G20" s="31">
        <v>5</v>
      </c>
      <c r="H20" s="33">
        <f t="shared" si="2"/>
        <v>1362.84</v>
      </c>
      <c r="I20" s="31">
        <v>5</v>
      </c>
      <c r="J20" s="34">
        <f t="shared" si="3"/>
        <v>1362.84</v>
      </c>
      <c r="K20" s="35">
        <v>5</v>
      </c>
      <c r="L20" s="15">
        <f t="shared" si="4"/>
        <v>1362.84</v>
      </c>
      <c r="M20" s="31">
        <v>5</v>
      </c>
      <c r="N20" s="33">
        <f>+$B20/M20</f>
        <v>1362.84</v>
      </c>
      <c r="O20" s="31">
        <v>5</v>
      </c>
      <c r="P20" s="15">
        <f t="shared" si="6"/>
        <v>1362.84</v>
      </c>
      <c r="Q20" s="31">
        <v>5</v>
      </c>
      <c r="R20" s="15">
        <f t="shared" si="7"/>
        <v>1362.84</v>
      </c>
      <c r="S20" s="31">
        <v>5</v>
      </c>
      <c r="T20" s="15">
        <f t="shared" si="8"/>
        <v>1362.84</v>
      </c>
      <c r="U20" s="31">
        <v>5</v>
      </c>
      <c r="V20" s="15">
        <f t="shared" si="9"/>
        <v>1362.84</v>
      </c>
    </row>
    <row r="21" spans="1:22" ht="8.25" customHeight="1" x14ac:dyDescent="0.2">
      <c r="A21" s="38"/>
      <c r="B21" s="39"/>
      <c r="C21" s="40"/>
      <c r="D21" s="41"/>
      <c r="E21" s="42"/>
      <c r="F21" s="42"/>
      <c r="G21" s="42"/>
      <c r="H21" s="40"/>
      <c r="I21" s="42"/>
      <c r="J21" s="42"/>
      <c r="K21" s="42"/>
      <c r="L21" s="38"/>
      <c r="M21" s="43"/>
      <c r="N21" s="40"/>
      <c r="O21" s="42"/>
      <c r="P21" s="42"/>
      <c r="Q21" s="44"/>
      <c r="R21" s="40"/>
      <c r="S21" s="44"/>
      <c r="T21" s="40"/>
      <c r="U21" s="44"/>
      <c r="V21" s="40"/>
    </row>
    <row r="22" spans="1:22" ht="8.25" customHeight="1" x14ac:dyDescent="0.2">
      <c r="A22" s="19"/>
      <c r="B22" s="45"/>
      <c r="C22" s="19"/>
      <c r="D22" s="32"/>
      <c r="H22" s="19"/>
    </row>
    <row r="23" spans="1:22" ht="18" customHeight="1" x14ac:dyDescent="0.2">
      <c r="A23" s="46" t="s">
        <v>26</v>
      </c>
    </row>
    <row r="24" spans="1:22" ht="18" customHeight="1" x14ac:dyDescent="0.2">
      <c r="A24" s="46" t="s">
        <v>27</v>
      </c>
      <c r="B24" s="47"/>
      <c r="C24" s="47"/>
      <c r="D24" s="47"/>
    </row>
    <row r="25" spans="1:22" ht="18" customHeight="1" x14ac:dyDescent="0.2">
      <c r="A25" s="48" t="s">
        <v>28</v>
      </c>
      <c r="B25" s="47"/>
      <c r="C25" s="47"/>
      <c r="D25" s="47"/>
    </row>
    <row r="26" spans="1:22" ht="18" customHeight="1" x14ac:dyDescent="0.2">
      <c r="A26" s="48" t="s">
        <v>29</v>
      </c>
      <c r="B26" s="47"/>
      <c r="C26" s="47"/>
      <c r="D26" s="47"/>
    </row>
    <row r="27" spans="1:22" s="47" customFormat="1" ht="18" customHeight="1" x14ac:dyDescent="0.2">
      <c r="A27" s="49" t="s">
        <v>30</v>
      </c>
    </row>
    <row r="28" spans="1:22" s="47" customFormat="1" ht="16.7" customHeight="1" x14ac:dyDescent="0.2">
      <c r="A28" s="2" t="s">
        <v>31</v>
      </c>
      <c r="B28" s="50"/>
      <c r="C28" s="50"/>
      <c r="D28" s="50"/>
    </row>
    <row r="29" spans="1:22" s="47" customFormat="1" ht="15.75" customHeight="1" x14ac:dyDescent="0.2"/>
    <row r="30" spans="1:22" s="47" customFormat="1" x14ac:dyDescent="0.2">
      <c r="A30" s="50"/>
      <c r="B30" s="50"/>
      <c r="C30" s="50"/>
      <c r="D30" s="50"/>
    </row>
    <row r="31" spans="1:22" s="47" customFormat="1" x14ac:dyDescent="0.2">
      <c r="A31" s="50"/>
      <c r="B31" s="50"/>
      <c r="C31" s="50"/>
      <c r="D31" s="50"/>
    </row>
    <row r="32" spans="1:22" s="47" customFormat="1" x14ac:dyDescent="0.2">
      <c r="A32" s="50"/>
      <c r="B32" s="50"/>
      <c r="C32" s="50"/>
      <c r="D32" s="50"/>
    </row>
    <row r="33" spans="1:4" s="47" customFormat="1" x14ac:dyDescent="0.2">
      <c r="A33" s="50"/>
      <c r="B33" s="51"/>
      <c r="C33" s="51"/>
      <c r="D33" s="51"/>
    </row>
    <row r="34" spans="1:4" s="47" customFormat="1" x14ac:dyDescent="0.2">
      <c r="A34" s="50"/>
      <c r="B34" s="50"/>
      <c r="C34" s="50"/>
      <c r="D34" s="50"/>
    </row>
    <row r="35" spans="1:4" s="47" customFormat="1" x14ac:dyDescent="0.2">
      <c r="A35" s="50"/>
      <c r="B35" s="50"/>
      <c r="C35" s="50"/>
      <c r="D35" s="50"/>
    </row>
    <row r="36" spans="1:4" s="47" customFormat="1" x14ac:dyDescent="0.2">
      <c r="A36" s="50"/>
      <c r="B36" s="50"/>
      <c r="C36" s="50"/>
      <c r="D36" s="50"/>
    </row>
    <row r="37" spans="1:4" s="47" customFormat="1" x14ac:dyDescent="0.2">
      <c r="A37" s="50"/>
      <c r="B37" s="50"/>
      <c r="C37" s="50"/>
      <c r="D37" s="50"/>
    </row>
    <row r="38" spans="1:4" s="47" customFormat="1" x14ac:dyDescent="0.2">
      <c r="A38" s="50"/>
      <c r="B38" s="50"/>
      <c r="C38" s="50"/>
      <c r="D38" s="50"/>
    </row>
    <row r="39" spans="1:4" s="47" customFormat="1" x14ac:dyDescent="0.2">
      <c r="A39" s="50"/>
      <c r="B39" s="50"/>
      <c r="C39" s="50"/>
      <c r="D39" s="50"/>
    </row>
    <row r="40" spans="1:4" s="47" customFormat="1" x14ac:dyDescent="0.2">
      <c r="A40" s="50"/>
      <c r="B40" s="50"/>
      <c r="C40" s="50"/>
      <c r="D40" s="50"/>
    </row>
    <row r="41" spans="1:4" s="47" customFormat="1" x14ac:dyDescent="0.2">
      <c r="A41" s="50"/>
      <c r="B41" s="50"/>
      <c r="C41" s="50"/>
      <c r="D41" s="50"/>
    </row>
    <row r="42" spans="1:4" s="47" customFormat="1" x14ac:dyDescent="0.2">
      <c r="A42" s="50"/>
      <c r="B42" s="50"/>
      <c r="C42" s="50"/>
      <c r="D42" s="50"/>
    </row>
    <row r="43" spans="1:4" s="47" customFormat="1" x14ac:dyDescent="0.2">
      <c r="A43" s="50"/>
      <c r="B43" s="50"/>
      <c r="C43" s="50"/>
      <c r="D43" s="50"/>
    </row>
    <row r="44" spans="1:4" s="47" customFormat="1" x14ac:dyDescent="0.2">
      <c r="A44" s="50"/>
      <c r="B44" s="50"/>
      <c r="C44" s="50"/>
      <c r="D44" s="50"/>
    </row>
    <row r="45" spans="1:4" s="47" customFormat="1" x14ac:dyDescent="0.2">
      <c r="A45" s="50"/>
      <c r="B45" s="50"/>
      <c r="C45" s="50"/>
      <c r="D45" s="50"/>
    </row>
    <row r="46" spans="1:4" s="47" customFormat="1" x14ac:dyDescent="0.2">
      <c r="A46" s="50"/>
      <c r="B46" s="50"/>
      <c r="C46" s="50"/>
      <c r="D46" s="50"/>
    </row>
    <row r="47" spans="1:4" s="47" customFormat="1" x14ac:dyDescent="0.2">
      <c r="A47" s="50"/>
      <c r="B47" s="50"/>
      <c r="C47" s="50"/>
      <c r="D47" s="50"/>
    </row>
    <row r="48" spans="1:4" s="47" customFormat="1" x14ac:dyDescent="0.2">
      <c r="A48" s="50"/>
      <c r="B48" s="50"/>
      <c r="C48" s="50"/>
      <c r="D48" s="50"/>
    </row>
    <row r="49" spans="1:4" s="47" customFormat="1" x14ac:dyDescent="0.2">
      <c r="A49" s="50"/>
      <c r="B49" s="50"/>
      <c r="C49" s="50"/>
      <c r="D49" s="50"/>
    </row>
    <row r="50" spans="1:4" s="47" customFormat="1" x14ac:dyDescent="0.2">
      <c r="A50" s="50"/>
      <c r="B50" s="50"/>
      <c r="C50" s="50"/>
      <c r="D50" s="50"/>
    </row>
    <row r="51" spans="1:4" s="47" customFormat="1" x14ac:dyDescent="0.2">
      <c r="A51" s="50"/>
      <c r="B51" s="50"/>
      <c r="C51" s="50"/>
      <c r="D51" s="50"/>
    </row>
    <row r="52" spans="1:4" s="47" customFormat="1" x14ac:dyDescent="0.2">
      <c r="A52" s="50"/>
      <c r="B52" s="50"/>
      <c r="C52" s="50"/>
      <c r="D52" s="50"/>
    </row>
    <row r="53" spans="1:4" s="47" customFormat="1" x14ac:dyDescent="0.2">
      <c r="A53" s="50"/>
      <c r="B53" s="50"/>
      <c r="C53" s="50"/>
      <c r="D53" s="50"/>
    </row>
    <row r="54" spans="1:4" s="47" customFormat="1" x14ac:dyDescent="0.2">
      <c r="A54" s="50"/>
      <c r="B54" s="50"/>
      <c r="C54" s="50"/>
      <c r="D54" s="50"/>
    </row>
    <row r="55" spans="1:4" s="47" customFormat="1" x14ac:dyDescent="0.2">
      <c r="A55" s="50"/>
      <c r="B55" s="50"/>
      <c r="C55" s="50"/>
      <c r="D55" s="50"/>
    </row>
    <row r="56" spans="1:4" s="47" customFormat="1" x14ac:dyDescent="0.2">
      <c r="A56" s="50"/>
      <c r="B56" s="50"/>
      <c r="C56" s="50"/>
      <c r="D56" s="50"/>
    </row>
    <row r="57" spans="1:4" s="47" customFormat="1" x14ac:dyDescent="0.2">
      <c r="A57" s="50"/>
      <c r="B57" s="50"/>
      <c r="C57" s="50"/>
      <c r="D57" s="50"/>
    </row>
    <row r="58" spans="1:4" s="47" customFormat="1" x14ac:dyDescent="0.2">
      <c r="A58" s="50"/>
      <c r="B58" s="50"/>
      <c r="C58" s="50"/>
      <c r="D58" s="50"/>
    </row>
    <row r="59" spans="1:4" s="47" customFormat="1" x14ac:dyDescent="0.2">
      <c r="A59" s="50"/>
      <c r="B59" s="50"/>
      <c r="C59" s="50"/>
      <c r="D59" s="50"/>
    </row>
    <row r="60" spans="1:4" s="47" customFormat="1" x14ac:dyDescent="0.2"/>
    <row r="61" spans="1:4" s="47" customFormat="1" x14ac:dyDescent="0.2"/>
    <row r="62" spans="1:4" s="47" customFormat="1" x14ac:dyDescent="0.2"/>
    <row r="63" spans="1:4" s="47" customFormat="1" x14ac:dyDescent="0.2"/>
    <row r="64" spans="1:4" s="47" customFormat="1" x14ac:dyDescent="0.2"/>
    <row r="65" s="47" customFormat="1" x14ac:dyDescent="0.2"/>
    <row r="66" s="47" customFormat="1" x14ac:dyDescent="0.2"/>
    <row r="67" s="47" customFormat="1" x14ac:dyDescent="0.2"/>
  </sheetData>
  <mergeCells count="15">
    <mergeCell ref="O4:P4"/>
    <mergeCell ref="Q4:R4"/>
    <mergeCell ref="S4:T4"/>
    <mergeCell ref="U4:V4"/>
    <mergeCell ref="B33:D33"/>
    <mergeCell ref="A1:V1"/>
    <mergeCell ref="A2:V2"/>
    <mergeCell ref="A4:A5"/>
    <mergeCell ref="B4:B5"/>
    <mergeCell ref="C4:D4"/>
    <mergeCell ref="E4:F4"/>
    <mergeCell ref="G4:H4"/>
    <mergeCell ref="I4:J4"/>
    <mergeCell ref="K4:L4"/>
    <mergeCell ref="M4:N4"/>
  </mergeCells>
  <printOptions horizontalCentered="1"/>
  <pageMargins left="0.74803149606299213" right="0.74803149606299213" top="0.98425196850393704" bottom="0.98425196850393704" header="0" footer="0"/>
  <pageSetup scale="53" orientation="portrait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2019-05-10T19:05:09Z</cp:lastPrinted>
  <dcterms:created xsi:type="dcterms:W3CDTF">2019-05-10T19:05:04Z</dcterms:created>
  <dcterms:modified xsi:type="dcterms:W3CDTF">2019-05-10T19:05:26Z</dcterms:modified>
</cp:coreProperties>
</file>