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RIC 2012-2017 CON FORMULAS Y CUADROS VINCULADOS\"/>
    </mc:Choice>
  </mc:AlternateContent>
  <bookViews>
    <workbookView xWindow="240" yWindow="75" windowWidth="20055" windowHeight="7935"/>
  </bookViews>
  <sheets>
    <sheet name="49" sheetId="1" r:id="rId1"/>
  </sheets>
  <externalReferences>
    <externalReference r:id="rId2"/>
  </externalReferences>
  <definedNames>
    <definedName name="_xlnm.Print_Area" localSheetId="0">'49'!$A$1:$L$47</definedName>
  </definedNames>
  <calcPr calcId="152511"/>
</workbook>
</file>

<file path=xl/calcChain.xml><?xml version="1.0" encoding="utf-8"?>
<calcChain xmlns="http://schemas.openxmlformats.org/spreadsheetml/2006/main">
  <c r="E12" i="1" l="1"/>
  <c r="E8" i="1" s="1"/>
  <c r="E7" i="1" s="1"/>
  <c r="C12" i="1"/>
  <c r="B12" i="1"/>
  <c r="L8" i="1"/>
  <c r="K8" i="1"/>
  <c r="K7" i="1" s="1"/>
  <c r="D8" i="1"/>
  <c r="C8" i="1"/>
  <c r="B8" i="1"/>
  <c r="L7" i="1"/>
  <c r="D7" i="1"/>
  <c r="C7" i="1"/>
  <c r="B7" i="1"/>
</calcChain>
</file>

<file path=xl/comments1.xml><?xml version="1.0" encoding="utf-8"?>
<comments xmlns="http://schemas.openxmlformats.org/spreadsheetml/2006/main">
  <authors>
    <author>acaicedo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acaicedo:</t>
        </r>
        <r>
          <rPr>
            <sz val="9"/>
            <color indexed="81"/>
            <rFont val="Tahoma"/>
            <family val="2"/>
          </rPr>
          <t xml:space="preserve">
Información suministrada por el Ing. Mario Quiros. Departamento de Ordenamiento Pesquero. Dirección General de Ordenación y Manejo Intergral. Mario Quiros [marioquiros52@hotmail.com]ARAP</t>
        </r>
      </text>
    </comment>
  </commentList>
</comments>
</file>

<file path=xl/sharedStrings.xml><?xml version="1.0" encoding="utf-8"?>
<sst xmlns="http://schemas.openxmlformats.org/spreadsheetml/2006/main" count="16" uniqueCount="16">
  <si>
    <t>Cuadro 49.  FLOTA PESQUERA ACTIVA EN LA REPÚBLICA,</t>
  </si>
  <si>
    <t>SEGÚN TIPO DE EMBARCACIÓN: AÑOS 2013-17</t>
  </si>
  <si>
    <t xml:space="preserve"> Tipo de embarcación</t>
  </si>
  <si>
    <t>Flota pesquera</t>
  </si>
  <si>
    <t>2016 (R)</t>
  </si>
  <si>
    <t>2017 (P)</t>
  </si>
  <si>
    <t xml:space="preserve">               TOTAL..............................</t>
  </si>
  <si>
    <t>Industrial................................................</t>
  </si>
  <si>
    <t xml:space="preserve">  Atuneros............................................</t>
  </si>
  <si>
    <t xml:space="preserve">  Bolicheros...............................................</t>
  </si>
  <si>
    <t xml:space="preserve">  Camaroneros................................................</t>
  </si>
  <si>
    <t xml:space="preserve">  Otras.............................................</t>
  </si>
  <si>
    <t>Artesanal.........................................</t>
  </si>
  <si>
    <t>(P) Cifras preliminares.</t>
  </si>
  <si>
    <t>(R) Cifras revisadas.</t>
  </si>
  <si>
    <t>Fuente: Autoridad de los Recursos Acuáticos de Panamá (ARAP).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</si>
</sst>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]* #,##0.00_);_([$€]* \(#,##0.00\);_([$€]* &quot;-&quot;??_);_(@_)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9" xfId="0" applyFont="1" applyBorder="1"/>
    <xf numFmtId="0" fontId="3" fillId="0" borderId="10" xfId="0" applyFont="1" applyBorder="1"/>
    <xf numFmtId="0" fontId="3" fillId="0" borderId="0" xfId="0" applyFont="1"/>
    <xf numFmtId="0" fontId="3" fillId="0" borderId="11" xfId="0" applyFont="1" applyBorder="1"/>
    <xf numFmtId="0" fontId="0" fillId="0" borderId="9" xfId="0" applyBorder="1"/>
    <xf numFmtId="0" fontId="2" fillId="0" borderId="12" xfId="0" applyFont="1" applyBorder="1" applyAlignment="1">
      <alignment horizontal="left"/>
    </xf>
    <xf numFmtId="3" fontId="2" fillId="0" borderId="9" xfId="0" applyNumberFormat="1" applyFont="1" applyBorder="1"/>
    <xf numFmtId="3" fontId="2" fillId="0" borderId="11" xfId="0" applyNumberFormat="1" applyFont="1" applyBorder="1"/>
    <xf numFmtId="3" fontId="2" fillId="0" borderId="0" xfId="0" applyNumberFormat="1" applyFont="1"/>
    <xf numFmtId="3" fontId="2" fillId="0" borderId="9" xfId="0" applyNumberFormat="1" applyFont="1" applyFill="1" applyBorder="1"/>
    <xf numFmtId="0" fontId="2" fillId="0" borderId="9" xfId="0" applyFont="1" applyBorder="1"/>
    <xf numFmtId="0" fontId="2" fillId="0" borderId="11" xfId="0" applyFont="1" applyBorder="1"/>
    <xf numFmtId="0" fontId="2" fillId="0" borderId="0" xfId="0" applyFont="1" applyFill="1" applyBorder="1"/>
    <xf numFmtId="0" fontId="2" fillId="0" borderId="11" xfId="0" applyFont="1" applyFill="1" applyBorder="1"/>
    <xf numFmtId="0" fontId="2" fillId="0" borderId="9" xfId="0" applyFont="1" applyFill="1" applyBorder="1"/>
    <xf numFmtId="0" fontId="3" fillId="0" borderId="12" xfId="0" applyFont="1" applyBorder="1"/>
    <xf numFmtId="0" fontId="3" fillId="0" borderId="0" xfId="0" applyFont="1" applyFill="1" applyBorder="1"/>
    <xf numFmtId="0" fontId="3" fillId="0" borderId="11" xfId="0" applyFont="1" applyFill="1" applyBorder="1"/>
    <xf numFmtId="0" fontId="3" fillId="0" borderId="9" xfId="0" applyFont="1" applyFill="1" applyBorder="1"/>
    <xf numFmtId="3" fontId="3" fillId="0" borderId="9" xfId="0" applyNumberFormat="1" applyFont="1" applyBorder="1"/>
    <xf numFmtId="3" fontId="0" fillId="0" borderId="9" xfId="0" applyNumberFormat="1" applyFill="1" applyBorder="1"/>
    <xf numFmtId="0" fontId="3" fillId="0" borderId="0" xfId="0" applyFont="1" applyBorder="1"/>
    <xf numFmtId="3" fontId="2" fillId="0" borderId="0" xfId="0" applyNumberFormat="1" applyFont="1" applyFill="1" applyBorder="1"/>
    <xf numFmtId="3" fontId="2" fillId="0" borderId="0" xfId="0" applyNumberFormat="1" applyFont="1" applyBorder="1"/>
    <xf numFmtId="0" fontId="2" fillId="0" borderId="5" xfId="0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horizontal="left"/>
    </xf>
    <xf numFmtId="3" fontId="0" fillId="0" borderId="0" xfId="0" applyNumberForma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FLOTA PESQUERA INDUSTRIAL EN  LA REPÚBLICA, SEGÚN  TIPO DE EMBARCACIÓN: AÑOS 2013-17</a:t>
            </a: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048569527611444"/>
          <c:y val="6.17214424283920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92137572207449"/>
          <c:y val="0.2154213739586899"/>
          <c:w val="0.81299290741967178"/>
          <c:h val="0.5497091720039866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[1]datosgrafica!$B$57</c:f>
              <c:strCache>
                <c:ptCount val="1"/>
                <c:pt idx="0">
                  <c:v>Camaroneros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[1]datosgrafica!$A$67:$A$71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[1]datosgrafica!$B$67:$B$71</c:f>
              <c:numCache>
                <c:formatCode>General</c:formatCode>
                <c:ptCount val="5"/>
                <c:pt idx="0">
                  <c:v>181</c:v>
                </c:pt>
                <c:pt idx="1">
                  <c:v>173</c:v>
                </c:pt>
                <c:pt idx="2">
                  <c:v>137</c:v>
                </c:pt>
                <c:pt idx="3">
                  <c:v>150</c:v>
                </c:pt>
                <c:pt idx="4">
                  <c:v>133</c:v>
                </c:pt>
              </c:numCache>
            </c:numRef>
          </c:val>
        </c:ser>
        <c:ser>
          <c:idx val="2"/>
          <c:order val="1"/>
          <c:tx>
            <c:strRef>
              <c:f>[1]datosgrafica!$C$57</c:f>
              <c:strCache>
                <c:ptCount val="1"/>
                <c:pt idx="0">
                  <c:v>Bolicheros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[1]datosgrafica!$A$67:$A$71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[1]datosgrafica!$C$67:$C$71</c:f>
              <c:numCache>
                <c:formatCode>General</c:formatCode>
                <c:ptCount val="5"/>
                <c:pt idx="0">
                  <c:v>17</c:v>
                </c:pt>
                <c:pt idx="1">
                  <c:v>17</c:v>
                </c:pt>
                <c:pt idx="2">
                  <c:v>18</c:v>
                </c:pt>
                <c:pt idx="3">
                  <c:v>15</c:v>
                </c:pt>
                <c:pt idx="4">
                  <c:v>20</c:v>
                </c:pt>
              </c:numCache>
            </c:numRef>
          </c:val>
        </c:ser>
        <c:ser>
          <c:idx val="3"/>
          <c:order val="2"/>
          <c:tx>
            <c:strRef>
              <c:f>[1]datosgrafica!$D$57</c:f>
              <c:strCache>
                <c:ptCount val="1"/>
                <c:pt idx="0">
                  <c:v>Atuneros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[1]datosgrafica!$A$67:$A$71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[1]datosgrafica!$D$67:$D$71</c:f>
              <c:numCache>
                <c:formatCode>General</c:formatCode>
                <c:ptCount val="5"/>
                <c:pt idx="0">
                  <c:v>43</c:v>
                </c:pt>
                <c:pt idx="1">
                  <c:v>44</c:v>
                </c:pt>
                <c:pt idx="2">
                  <c:v>41</c:v>
                </c:pt>
                <c:pt idx="3">
                  <c:v>18</c:v>
                </c:pt>
                <c:pt idx="4">
                  <c:v>27</c:v>
                </c:pt>
              </c:numCache>
            </c:numRef>
          </c:val>
        </c:ser>
        <c:ser>
          <c:idx val="4"/>
          <c:order val="3"/>
          <c:tx>
            <c:strRef>
              <c:f>[1]datosgrafica!$E$57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[1]datosgrafica!$A$67:$A$71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[1]datosgrafica!$E$67:$E$71</c:f>
              <c:numCache>
                <c:formatCode>General</c:formatCode>
                <c:ptCount val="5"/>
                <c:pt idx="0">
                  <c:v>280</c:v>
                </c:pt>
                <c:pt idx="1">
                  <c:v>291</c:v>
                </c:pt>
                <c:pt idx="2">
                  <c:v>180</c:v>
                </c:pt>
                <c:pt idx="3">
                  <c:v>110</c:v>
                </c:pt>
                <c:pt idx="4">
                  <c:v>273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01847008"/>
        <c:axId val="2001841024"/>
      </c:barChart>
      <c:catAx>
        <c:axId val="2001847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49707597927504599"/>
              <c:y val="0.847002168207234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001841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1841024"/>
        <c:scaling>
          <c:orientation val="minMax"/>
          <c:max val="620"/>
          <c:min val="20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Flota</a:t>
                </a:r>
              </a:p>
            </c:rich>
          </c:tx>
          <c:layout>
            <c:manualLayout>
              <c:xMode val="edge"/>
              <c:yMode val="edge"/>
              <c:x val="1.9126052357227811E-2"/>
              <c:y val="0.433194682186465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001847008"/>
        <c:crosses val="autoZero"/>
        <c:crossBetween val="between"/>
        <c:majorUnit val="100"/>
        <c:min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157506509291135"/>
          <c:y val="0.90853275134086475"/>
          <c:w val="0.75590614047495552"/>
          <c:h val="5.84799726121190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19</xdr:row>
      <xdr:rowOff>19050</xdr:rowOff>
    </xdr:from>
    <xdr:to>
      <xdr:col>11</xdr:col>
      <xdr:colOff>542925</xdr:colOff>
      <xdr:row>40</xdr:row>
      <xdr:rowOff>123825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icedo/Documents/AMBIENTE/BOLETIN%202013-17/ACCP%202013-17%202018/CAP&#205;TULO%20X%20REC.%20MARINOS%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grafica"/>
      <sheetName val="713-49"/>
      <sheetName val="713-50"/>
      <sheetName val="713-51"/>
      <sheetName val="713-52"/>
      <sheetName val="713-53"/>
    </sheetNames>
    <sheetDataSet>
      <sheetData sheetId="0">
        <row r="57">
          <cell r="B57" t="str">
            <v>Camaroneros</v>
          </cell>
          <cell r="C57" t="str">
            <v>Bolicheros</v>
          </cell>
          <cell r="D57" t="str">
            <v>Atuneros</v>
          </cell>
          <cell r="E57" t="str">
            <v>Otras</v>
          </cell>
        </row>
        <row r="67">
          <cell r="A67">
            <v>2013</v>
          </cell>
          <cell r="B67">
            <v>181</v>
          </cell>
          <cell r="C67">
            <v>17</v>
          </cell>
          <cell r="D67">
            <v>43</v>
          </cell>
          <cell r="E67">
            <v>280</v>
          </cell>
        </row>
        <row r="68">
          <cell r="A68">
            <v>2014</v>
          </cell>
          <cell r="B68">
            <v>173</v>
          </cell>
          <cell r="C68">
            <v>17</v>
          </cell>
          <cell r="D68">
            <v>44</v>
          </cell>
          <cell r="E68">
            <v>291</v>
          </cell>
        </row>
        <row r="69">
          <cell r="A69">
            <v>2015</v>
          </cell>
          <cell r="B69">
            <v>137</v>
          </cell>
          <cell r="C69">
            <v>18</v>
          </cell>
          <cell r="D69">
            <v>41</v>
          </cell>
          <cell r="E69">
            <v>180</v>
          </cell>
        </row>
        <row r="70">
          <cell r="A70" t="str">
            <v>2016 (R)</v>
          </cell>
          <cell r="B70">
            <v>150</v>
          </cell>
          <cell r="C70">
            <v>15</v>
          </cell>
          <cell r="D70">
            <v>18</v>
          </cell>
          <cell r="E70">
            <v>110</v>
          </cell>
        </row>
        <row r="71">
          <cell r="A71" t="str">
            <v>2017 (P)</v>
          </cell>
          <cell r="B71">
            <v>133</v>
          </cell>
          <cell r="C71">
            <v>20</v>
          </cell>
          <cell r="D71">
            <v>27</v>
          </cell>
          <cell r="E71">
            <v>273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499984740745262"/>
  </sheetPr>
  <dimension ref="A1:L53"/>
  <sheetViews>
    <sheetView tabSelected="1" zoomScaleSheetLayoutView="80" workbookViewId="0">
      <selection activeCell="P17" sqref="P17"/>
    </sheetView>
  </sheetViews>
  <sheetFormatPr baseColWidth="10" defaultRowHeight="12.75" x14ac:dyDescent="0.2"/>
  <cols>
    <col min="1" max="1" width="20.7109375" customWidth="1"/>
    <col min="2" max="2" width="12.7109375" hidden="1" customWidth="1"/>
    <col min="3" max="4" width="11.42578125" hidden="1" customWidth="1"/>
    <col min="5" max="7" width="0" hidden="1" customWidth="1"/>
    <col min="11" max="11" width="11.42578125" style="37"/>
  </cols>
  <sheetData>
    <row r="1" spans="1:12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x14ac:dyDescent="0.2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2"/>
    </row>
    <row r="4" spans="1:12" ht="27" customHeight="1" x14ac:dyDescent="0.2">
      <c r="A4" s="44" t="s">
        <v>2</v>
      </c>
      <c r="B4" s="3"/>
      <c r="C4" s="4"/>
      <c r="D4" s="4"/>
      <c r="E4" s="46" t="s">
        <v>3</v>
      </c>
      <c r="F4" s="46"/>
      <c r="G4" s="46"/>
      <c r="H4" s="46"/>
      <c r="I4" s="46"/>
      <c r="J4" s="46"/>
      <c r="K4" s="46"/>
      <c r="L4" s="46"/>
    </row>
    <row r="5" spans="1:12" ht="27.75" customHeight="1" x14ac:dyDescent="0.2">
      <c r="A5" s="45"/>
      <c r="B5" s="5">
        <v>2006</v>
      </c>
      <c r="C5" s="5">
        <v>2007</v>
      </c>
      <c r="D5" s="6">
        <v>2008</v>
      </c>
      <c r="E5" s="5">
        <v>2010</v>
      </c>
      <c r="F5" s="5">
        <v>2011</v>
      </c>
      <c r="G5" s="5">
        <v>2012</v>
      </c>
      <c r="H5" s="6">
        <v>2013</v>
      </c>
      <c r="I5" s="6">
        <v>2014</v>
      </c>
      <c r="J5" s="7">
        <v>2015</v>
      </c>
      <c r="K5" s="8" t="s">
        <v>4</v>
      </c>
      <c r="L5" s="5" t="s">
        <v>5</v>
      </c>
    </row>
    <row r="6" spans="1:12" x14ac:dyDescent="0.2">
      <c r="A6" s="9"/>
      <c r="B6" s="10"/>
      <c r="C6" s="11"/>
      <c r="D6" s="11"/>
      <c r="E6" s="12"/>
      <c r="F6" s="10"/>
      <c r="G6" s="10"/>
      <c r="H6" s="11"/>
      <c r="I6" s="13"/>
      <c r="J6" s="12"/>
      <c r="K6" s="10"/>
      <c r="L6" s="14"/>
    </row>
    <row r="7" spans="1:12" ht="15" customHeight="1" x14ac:dyDescent="0.2">
      <c r="A7" s="15" t="s">
        <v>6</v>
      </c>
      <c r="B7" s="16">
        <f>SUM(B8+B13)</f>
        <v>9273</v>
      </c>
      <c r="C7" s="16">
        <f>SUM(C8+C13)</f>
        <v>9519</v>
      </c>
      <c r="D7" s="17">
        <f>SUM(D8+D13)</f>
        <v>9725</v>
      </c>
      <c r="E7" s="16">
        <f>SUM(E8+E13)</f>
        <v>11367</v>
      </c>
      <c r="F7" s="16">
        <v>10766</v>
      </c>
      <c r="G7" s="16">
        <v>10396</v>
      </c>
      <c r="H7" s="17">
        <v>6037</v>
      </c>
      <c r="I7" s="17">
        <v>6465</v>
      </c>
      <c r="J7" s="18">
        <v>6017</v>
      </c>
      <c r="K7" s="16">
        <f>K8+K13</f>
        <v>4157</v>
      </c>
      <c r="L7" s="19">
        <f>L8+L13</f>
        <v>2804</v>
      </c>
    </row>
    <row r="8" spans="1:12" ht="15" customHeight="1" x14ac:dyDescent="0.2">
      <c r="A8" s="15" t="s">
        <v>7</v>
      </c>
      <c r="B8" s="20">
        <f>SUM(B9:B12)</f>
        <v>666</v>
      </c>
      <c r="C8" s="21">
        <f>SUM(C9:C12)</f>
        <v>641</v>
      </c>
      <c r="D8" s="21">
        <f>SUM(D9:D12)</f>
        <v>427</v>
      </c>
      <c r="E8" s="22">
        <f>SUM(E9:E12)</f>
        <v>416</v>
      </c>
      <c r="F8" s="10">
        <v>461</v>
      </c>
      <c r="G8" s="20">
        <v>456</v>
      </c>
      <c r="H8" s="21">
        <v>521</v>
      </c>
      <c r="I8" s="23">
        <v>525</v>
      </c>
      <c r="J8" s="24">
        <v>376</v>
      </c>
      <c r="K8" s="16">
        <f>SUM(K9:K12)</f>
        <v>293</v>
      </c>
      <c r="L8" s="19">
        <f>SUM(L9:L12)</f>
        <v>453</v>
      </c>
    </row>
    <row r="9" spans="1:12" ht="15" customHeight="1" x14ac:dyDescent="0.2">
      <c r="A9" s="25" t="s">
        <v>8</v>
      </c>
      <c r="B9" s="10">
        <v>105</v>
      </c>
      <c r="C9" s="13">
        <v>104</v>
      </c>
      <c r="D9" s="13">
        <v>25</v>
      </c>
      <c r="E9" s="26">
        <v>18</v>
      </c>
      <c r="F9" s="10">
        <v>27</v>
      </c>
      <c r="G9" s="10">
        <v>32</v>
      </c>
      <c r="H9" s="13">
        <v>43</v>
      </c>
      <c r="I9" s="27">
        <v>44</v>
      </c>
      <c r="J9" s="28">
        <v>41</v>
      </c>
      <c r="K9" s="29">
        <v>18</v>
      </c>
      <c r="L9" s="30">
        <v>27</v>
      </c>
    </row>
    <row r="10" spans="1:12" ht="15" customHeight="1" x14ac:dyDescent="0.2">
      <c r="A10" s="25" t="s">
        <v>9</v>
      </c>
      <c r="B10" s="10">
        <v>32</v>
      </c>
      <c r="C10" s="13">
        <v>24</v>
      </c>
      <c r="D10" s="13">
        <v>17</v>
      </c>
      <c r="E10" s="26">
        <v>17</v>
      </c>
      <c r="F10" s="10">
        <v>17</v>
      </c>
      <c r="G10" s="10">
        <v>17</v>
      </c>
      <c r="H10" s="13">
        <v>17</v>
      </c>
      <c r="I10" s="27">
        <v>17</v>
      </c>
      <c r="J10" s="28">
        <v>18</v>
      </c>
      <c r="K10" s="29">
        <v>15</v>
      </c>
      <c r="L10" s="30">
        <v>20</v>
      </c>
    </row>
    <row r="11" spans="1:12" ht="15" customHeight="1" x14ac:dyDescent="0.2">
      <c r="A11" s="25" t="s">
        <v>10</v>
      </c>
      <c r="B11" s="10">
        <v>228</v>
      </c>
      <c r="C11" s="13">
        <v>218</v>
      </c>
      <c r="D11" s="13">
        <v>175</v>
      </c>
      <c r="E11" s="26">
        <v>164</v>
      </c>
      <c r="F11" s="10">
        <v>185</v>
      </c>
      <c r="G11" s="10">
        <v>179</v>
      </c>
      <c r="H11" s="13">
        <v>181</v>
      </c>
      <c r="I11" s="27">
        <v>173</v>
      </c>
      <c r="J11" s="28">
        <v>137</v>
      </c>
      <c r="K11" s="29">
        <v>150</v>
      </c>
      <c r="L11" s="30">
        <v>133</v>
      </c>
    </row>
    <row r="12" spans="1:12" ht="15" customHeight="1" x14ac:dyDescent="0.2">
      <c r="A12" s="25" t="s">
        <v>11</v>
      </c>
      <c r="B12" s="10">
        <f>235+23+43</f>
        <v>301</v>
      </c>
      <c r="C12" s="13">
        <f>221+24+50</f>
        <v>295</v>
      </c>
      <c r="D12" s="13">
        <v>210</v>
      </c>
      <c r="E12" s="31">
        <f>65+12+42+98</f>
        <v>217</v>
      </c>
      <c r="F12" s="10">
        <v>232</v>
      </c>
      <c r="G12" s="10">
        <v>228</v>
      </c>
      <c r="H12" s="13">
        <v>280</v>
      </c>
      <c r="I12" s="27">
        <v>291</v>
      </c>
      <c r="J12" s="28">
        <v>180</v>
      </c>
      <c r="K12" s="29">
        <v>110</v>
      </c>
      <c r="L12" s="30">
        <v>273</v>
      </c>
    </row>
    <row r="13" spans="1:12" ht="15" customHeight="1" x14ac:dyDescent="0.2">
      <c r="A13" s="15" t="s">
        <v>12</v>
      </c>
      <c r="B13" s="16">
        <v>8607</v>
      </c>
      <c r="C13" s="17">
        <v>8878</v>
      </c>
      <c r="D13" s="17">
        <v>9298</v>
      </c>
      <c r="E13" s="32">
        <v>10951</v>
      </c>
      <c r="F13" s="29">
        <v>10305</v>
      </c>
      <c r="G13" s="16">
        <v>9940</v>
      </c>
      <c r="H13" s="17">
        <v>5516</v>
      </c>
      <c r="I13" s="17">
        <v>5940</v>
      </c>
      <c r="J13" s="33">
        <v>5641</v>
      </c>
      <c r="K13" s="16">
        <v>3864</v>
      </c>
      <c r="L13" s="19">
        <v>2351</v>
      </c>
    </row>
    <row r="14" spans="1:12" ht="15" customHeight="1" x14ac:dyDescent="0.2">
      <c r="A14" s="34"/>
      <c r="B14" s="35"/>
      <c r="C14" s="35"/>
      <c r="D14" s="35"/>
      <c r="E14" s="35"/>
      <c r="F14" s="35"/>
      <c r="G14" s="35"/>
      <c r="H14" s="36"/>
      <c r="I14" s="36"/>
      <c r="J14" s="35"/>
      <c r="K14" s="35"/>
      <c r="L14" s="35"/>
    </row>
    <row r="15" spans="1:12" ht="8.25" customHeight="1" x14ac:dyDescent="0.2"/>
    <row r="16" spans="1:12" ht="15" customHeight="1" x14ac:dyDescent="0.2">
      <c r="A16" t="s">
        <v>13</v>
      </c>
    </row>
    <row r="17" spans="1:5" ht="15" customHeight="1" x14ac:dyDescent="0.2">
      <c r="A17" s="38" t="s">
        <v>14</v>
      </c>
    </row>
    <row r="18" spans="1:5" x14ac:dyDescent="0.2">
      <c r="A18" s="12" t="s">
        <v>15</v>
      </c>
    </row>
    <row r="20" spans="1:5" ht="12.75" customHeight="1" x14ac:dyDescent="0.2"/>
    <row r="21" spans="1:5" x14ac:dyDescent="0.2">
      <c r="E21" s="39"/>
    </row>
    <row r="22" spans="1:5" x14ac:dyDescent="0.2">
      <c r="E22" s="39"/>
    </row>
    <row r="23" spans="1:5" x14ac:dyDescent="0.2">
      <c r="E23" s="39"/>
    </row>
    <row r="24" spans="1:5" x14ac:dyDescent="0.2">
      <c r="E24" s="39"/>
    </row>
    <row r="25" spans="1:5" x14ac:dyDescent="0.2">
      <c r="E25" s="39"/>
    </row>
    <row r="44" spans="1:1" x14ac:dyDescent="0.2">
      <c r="A44" s="40"/>
    </row>
    <row r="49" spans="1:3" x14ac:dyDescent="0.2">
      <c r="A49" s="41"/>
    </row>
    <row r="52" spans="1:3" ht="14.25" x14ac:dyDescent="0.2">
      <c r="B52" s="42"/>
      <c r="C52" s="42"/>
    </row>
    <row r="53" spans="1:3" ht="14.25" x14ac:dyDescent="0.2">
      <c r="A53" s="42"/>
    </row>
  </sheetData>
  <mergeCells count="4">
    <mergeCell ref="A1:L1"/>
    <mergeCell ref="A2:L2"/>
    <mergeCell ref="A4:A5"/>
    <mergeCell ref="E4:L4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49</vt:lpstr>
      <vt:lpstr>'49'!Área_de_impresión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ERIC HALL</cp:lastModifiedBy>
  <dcterms:created xsi:type="dcterms:W3CDTF">2019-02-01T14:00:00Z</dcterms:created>
  <dcterms:modified xsi:type="dcterms:W3CDTF">2019-04-05T16:17:20Z</dcterms:modified>
</cp:coreProperties>
</file>