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28800" windowHeight="11835"/>
  </bookViews>
  <sheets>
    <sheet name="50" sheetId="1" r:id="rId1"/>
  </sheets>
  <externalReferences>
    <externalReference r:id="rId2"/>
  </externalReferences>
  <definedNames>
    <definedName name="_xlnm.Print_Area" localSheetId="0">'50'!$A$1:$W$58</definedName>
  </definedNames>
  <calcPr calcId="152511"/>
</workbook>
</file>

<file path=xl/calcChain.xml><?xml version="1.0" encoding="utf-8"?>
<calcChain xmlns="http://schemas.openxmlformats.org/spreadsheetml/2006/main">
  <c r="S19" i="1" l="1"/>
  <c r="S18" i="1"/>
  <c r="S16" i="1"/>
  <c r="S15" i="1"/>
  <c r="S14" i="1"/>
  <c r="S13" i="1"/>
  <c r="S12" i="1"/>
  <c r="S11" i="1"/>
  <c r="S10" i="1"/>
  <c r="S9" i="1"/>
  <c r="S8" i="1" s="1"/>
  <c r="V8" i="1"/>
  <c r="W19" i="1" s="1"/>
  <c r="T8" i="1"/>
  <c r="U19" i="1" s="1"/>
  <c r="H8" i="1"/>
  <c r="I15" i="1" s="1"/>
  <c r="F8" i="1"/>
  <c r="G18" i="1" s="1"/>
  <c r="D8" i="1"/>
  <c r="E19" i="1" s="1"/>
  <c r="B8" i="1"/>
  <c r="C18" i="1" s="1"/>
  <c r="W16" i="1" l="1"/>
  <c r="W10" i="1"/>
  <c r="W14" i="1"/>
  <c r="U9" i="1"/>
  <c r="U11" i="1"/>
  <c r="U13" i="1"/>
  <c r="U15" i="1"/>
  <c r="W18" i="1"/>
  <c r="W12" i="1"/>
  <c r="C9" i="1"/>
  <c r="G9" i="1"/>
  <c r="W9" i="1"/>
  <c r="E10" i="1"/>
  <c r="I10" i="1"/>
  <c r="U10" i="1"/>
  <c r="C11" i="1"/>
  <c r="G11" i="1"/>
  <c r="W11" i="1"/>
  <c r="E12" i="1"/>
  <c r="I12" i="1"/>
  <c r="U12" i="1"/>
  <c r="C13" i="1"/>
  <c r="G13" i="1"/>
  <c r="W13" i="1"/>
  <c r="E14" i="1"/>
  <c r="I14" i="1"/>
  <c r="U14" i="1"/>
  <c r="C15" i="1"/>
  <c r="G15" i="1"/>
  <c r="W15" i="1"/>
  <c r="E16" i="1"/>
  <c r="I16" i="1"/>
  <c r="U16" i="1"/>
  <c r="W17" i="1"/>
  <c r="E18" i="1"/>
  <c r="I18" i="1"/>
  <c r="U18" i="1"/>
  <c r="C19" i="1"/>
  <c r="E9" i="1"/>
  <c r="I9" i="1"/>
  <c r="C10" i="1"/>
  <c r="G10" i="1"/>
  <c r="E11" i="1"/>
  <c r="I11" i="1"/>
  <c r="C12" i="1"/>
  <c r="G12" i="1"/>
  <c r="E13" i="1"/>
  <c r="I13" i="1"/>
  <c r="C14" i="1"/>
  <c r="G14" i="1"/>
  <c r="E15" i="1"/>
  <c r="C16" i="1"/>
  <c r="G16" i="1"/>
  <c r="E8" i="1" l="1"/>
  <c r="U8" i="1"/>
  <c r="G8" i="1"/>
  <c r="I8" i="1"/>
  <c r="W8" i="1"/>
  <c r="C8" i="1"/>
</calcChain>
</file>

<file path=xl/comments1.xml><?xml version="1.0" encoding="utf-8"?>
<comments xmlns="http://schemas.openxmlformats.org/spreadsheetml/2006/main">
  <authors>
    <author>acaicedo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Información suministrada por el Ing. Mario Quiros. Departamento de Ordenamiento Pesquero. Dirección General de Ordenación y Manejo Intergral.</t>
        </r>
      </text>
    </comment>
  </commentList>
</comments>
</file>

<file path=xl/sharedStrings.xml><?xml version="1.0" encoding="utf-8"?>
<sst xmlns="http://schemas.openxmlformats.org/spreadsheetml/2006/main" count="61" uniqueCount="26">
  <si>
    <t xml:space="preserve">Cuadro 50.  DISTRIBUCIÓN DE LA FLOTA PESQUERA ARTESANAL EN LA REPÚBLICA, SEGÚN PROVINCIA </t>
  </si>
  <si>
    <t>Y COMARCA INDÍGENA: AÑOS 2013-17</t>
  </si>
  <si>
    <t>Provincia y comarca indígena</t>
  </si>
  <si>
    <t>Flota pesquera artesanal</t>
  </si>
  <si>
    <t>2016 (R)</t>
  </si>
  <si>
    <t>2017 (P)</t>
  </si>
  <si>
    <t>Número</t>
  </si>
  <si>
    <t>Porcentaje</t>
  </si>
  <si>
    <t xml:space="preserve">            TOTAL...........................</t>
  </si>
  <si>
    <t>Bocas del Toro............................</t>
  </si>
  <si>
    <t>Coclé...........................................</t>
  </si>
  <si>
    <t>Colón.........................................</t>
  </si>
  <si>
    <t>Chiriquí............................................</t>
  </si>
  <si>
    <t>Darién.......................................</t>
  </si>
  <si>
    <t>Herrera..............................................</t>
  </si>
  <si>
    <t>Los Santos.........................................</t>
  </si>
  <si>
    <t>Panamá...................................................</t>
  </si>
  <si>
    <t>Panamá Oeste...................................................</t>
  </si>
  <si>
    <t>...</t>
  </si>
  <si>
    <t>Veraguas..................................................</t>
  </si>
  <si>
    <t>Comarca Kuna Yala..............................</t>
  </si>
  <si>
    <t>…</t>
  </si>
  <si>
    <t>NOTA: Los registros estadísticos permiten la desagregación de los datos para la provincia de Panamá Oeste a partir del año 2017.</t>
  </si>
  <si>
    <t>… Información no disponible.</t>
  </si>
  <si>
    <t>(P) Cifras preliminares.</t>
  </si>
  <si>
    <t>Fuente: Autoridad de los Recursos Acuáticos de Panamá (ARAP).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</si>
</sst>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([$€]* #,##0.00_);_([$€]* \(#,##0.00\);_([$€]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/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3" fontId="0" fillId="0" borderId="9" xfId="0" applyNumberFormat="1" applyFill="1" applyBorder="1"/>
    <xf numFmtId="0" fontId="0" fillId="0" borderId="0" xfId="0" applyFill="1" applyBorder="1"/>
    <xf numFmtId="0" fontId="0" fillId="0" borderId="2" xfId="0" applyBorder="1"/>
    <xf numFmtId="0" fontId="0" fillId="0" borderId="11" xfId="0" applyBorder="1"/>
    <xf numFmtId="0" fontId="2" fillId="0" borderId="5" xfId="0" applyFont="1" applyFill="1" applyBorder="1" applyAlignment="1">
      <alignment horizontal="left"/>
    </xf>
    <xf numFmtId="3" fontId="2" fillId="0" borderId="12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164" fontId="2" fillId="0" borderId="0" xfId="0" applyNumberFormat="1" applyFont="1"/>
    <xf numFmtId="165" fontId="2" fillId="0" borderId="0" xfId="0" applyNumberFormat="1" applyFont="1" applyBorder="1"/>
    <xf numFmtId="165" fontId="2" fillId="0" borderId="5" xfId="0" applyNumberFormat="1" applyFont="1" applyBorder="1"/>
    <xf numFmtId="165" fontId="2" fillId="0" borderId="11" xfId="0" applyNumberFormat="1" applyFont="1" applyBorder="1"/>
    <xf numFmtId="165" fontId="2" fillId="0" borderId="11" xfId="0" applyNumberFormat="1" applyFont="1" applyFill="1" applyBorder="1"/>
    <xf numFmtId="3" fontId="2" fillId="0" borderId="11" xfId="0" applyNumberFormat="1" applyFont="1" applyBorder="1"/>
    <xf numFmtId="3" fontId="2" fillId="0" borderId="11" xfId="0" applyNumberFormat="1" applyFont="1" applyFill="1" applyBorder="1"/>
    <xf numFmtId="0" fontId="3" fillId="0" borderId="5" xfId="0" applyFont="1" applyFill="1" applyBorder="1"/>
    <xf numFmtId="3" fontId="0" fillId="0" borderId="12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3" fontId="0" fillId="0" borderId="12" xfId="0" applyNumberFormat="1" applyBorder="1" applyAlignment="1">
      <alignment horizontal="right"/>
    </xf>
    <xf numFmtId="165" fontId="0" fillId="0" borderId="0" xfId="0" applyNumberFormat="1"/>
    <xf numFmtId="0" fontId="0" fillId="0" borderId="12" xfId="0" applyBorder="1"/>
    <xf numFmtId="0" fontId="0" fillId="0" borderId="0" xfId="0" applyBorder="1"/>
    <xf numFmtId="165" fontId="0" fillId="0" borderId="5" xfId="0" applyNumberFormat="1" applyBorder="1"/>
    <xf numFmtId="165" fontId="0" fillId="0" borderId="11" xfId="0" applyNumberFormat="1" applyFill="1" applyBorder="1"/>
    <xf numFmtId="3" fontId="0" fillId="0" borderId="11" xfId="0" applyNumberFormat="1" applyBorder="1"/>
    <xf numFmtId="3" fontId="0" fillId="0" borderId="11" xfId="0" applyNumberFormat="1" applyFill="1" applyBorder="1"/>
    <xf numFmtId="164" fontId="0" fillId="0" borderId="11" xfId="0" applyNumberFormat="1" applyFill="1" applyBorder="1"/>
    <xf numFmtId="0" fontId="3" fillId="0" borderId="5" xfId="0" applyFont="1" applyBorder="1"/>
    <xf numFmtId="165" fontId="0" fillId="0" borderId="0" xfId="0" applyNumberFormat="1" applyBorder="1"/>
    <xf numFmtId="0" fontId="3" fillId="0" borderId="12" xfId="0" applyFont="1" applyBorder="1"/>
    <xf numFmtId="3" fontId="3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11" xfId="0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7" xfId="0" applyFont="1" applyBorder="1"/>
    <xf numFmtId="0" fontId="0" fillId="0" borderId="13" xfId="0" applyBorder="1"/>
    <xf numFmtId="0" fontId="0" fillId="0" borderId="6" xfId="0" applyBorder="1"/>
    <xf numFmtId="165" fontId="0" fillId="0" borderId="13" xfId="0" applyNumberFormat="1" applyBorder="1"/>
    <xf numFmtId="165" fontId="0" fillId="0" borderId="1" xfId="0" applyNumberFormat="1" applyBorder="1"/>
    <xf numFmtId="3" fontId="0" fillId="0" borderId="6" xfId="0" applyNumberFormat="1" applyFill="1" applyBorder="1"/>
    <xf numFmtId="0" fontId="0" fillId="0" borderId="6" xfId="0" applyFill="1" applyBorder="1"/>
    <xf numFmtId="0" fontId="3" fillId="0" borderId="0" xfId="0" applyFont="1" applyFill="1" applyBorder="1"/>
    <xf numFmtId="0" fontId="3" fillId="0" borderId="0" xfId="0" applyFont="1"/>
    <xf numFmtId="0" fontId="4" fillId="0" borderId="0" xfId="0" applyFont="1" applyAlignment="1"/>
    <xf numFmtId="0" fontId="3" fillId="0" borderId="0" xfId="0" applyFont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DISTRIBUCIÓN DE LA FLOTA PESQUERA ARTESANAL EN LA REPÚBLICA,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SEGÚN PROVINCIA Y COMARCA INDÍGENA: AÑO 2017 (P)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9800472375245964"/>
          <c:y val="5.3574368292720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904191616766478"/>
          <c:y val="0.14201210785739482"/>
          <c:w val="0.68113772455089849"/>
          <c:h val="0.7218948816084233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[1]datosgrafica!$E$74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[1]datosgrafica!$J$75:$J$85</c:f>
              <c:strCache>
                <c:ptCount val="11"/>
                <c:pt idx="0">
                  <c:v>Comarca Kuna Yala</c:v>
                </c:pt>
                <c:pt idx="1">
                  <c:v>Veraguas</c:v>
                </c:pt>
                <c:pt idx="2">
                  <c:v>Panamá Oeste</c:v>
                </c:pt>
                <c:pt idx="3">
                  <c:v>Panamá</c:v>
                </c:pt>
                <c:pt idx="4">
                  <c:v>Los Santos</c:v>
                </c:pt>
                <c:pt idx="5">
                  <c:v>Herrera</c:v>
                </c:pt>
                <c:pt idx="6">
                  <c:v>Darién</c:v>
                </c:pt>
                <c:pt idx="7">
                  <c:v>Chiriquí</c:v>
                </c:pt>
                <c:pt idx="8">
                  <c:v>Colón</c:v>
                </c:pt>
                <c:pt idx="9">
                  <c:v>Coclé</c:v>
                </c:pt>
                <c:pt idx="10">
                  <c:v>Bocas del Toro</c:v>
                </c:pt>
              </c:strCache>
            </c:strRef>
          </c:cat>
          <c:val>
            <c:numRef>
              <c:f>[1]datosgrafica!$L$75:$L$85</c:f>
              <c:numCache>
                <c:formatCode>General</c:formatCode>
                <c:ptCount val="11"/>
                <c:pt idx="0">
                  <c:v>10</c:v>
                </c:pt>
                <c:pt idx="1">
                  <c:v>425</c:v>
                </c:pt>
                <c:pt idx="2">
                  <c:v>244</c:v>
                </c:pt>
                <c:pt idx="3">
                  <c:v>410</c:v>
                </c:pt>
                <c:pt idx="4">
                  <c:v>183</c:v>
                </c:pt>
                <c:pt idx="5">
                  <c:v>147</c:v>
                </c:pt>
                <c:pt idx="6">
                  <c:v>91</c:v>
                </c:pt>
                <c:pt idx="7">
                  <c:v>568</c:v>
                </c:pt>
                <c:pt idx="8">
                  <c:v>24</c:v>
                </c:pt>
                <c:pt idx="9">
                  <c:v>245</c:v>
                </c:pt>
                <c:pt idx="1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13744"/>
        <c:axId val="1056612112"/>
      </c:barChart>
      <c:catAx>
        <c:axId val="1056613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1.1975993614064829E-2"/>
              <c:y val="0.31361008867974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05661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6612112"/>
        <c:scaling>
          <c:orientation val="minMax"/>
        </c:scaling>
        <c:delete val="0"/>
        <c:axPos val="b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Número</a:t>
                </a:r>
              </a:p>
            </c:rich>
          </c:tx>
          <c:layout>
            <c:manualLayout>
              <c:xMode val="edge"/>
              <c:yMode val="edge"/>
              <c:x val="0.54191610904706933"/>
              <c:y val="0.94674742580254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056613744"/>
        <c:crosses val="autoZero"/>
        <c:crossBetween val="between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254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26</xdr:row>
      <xdr:rowOff>38100</xdr:rowOff>
    </xdr:from>
    <xdr:to>
      <xdr:col>21</xdr:col>
      <xdr:colOff>523875</xdr:colOff>
      <xdr:row>55</xdr:row>
      <xdr:rowOff>152400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X%20REC.%20MARINOS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713-49"/>
      <sheetName val="713-50"/>
      <sheetName val="713-51"/>
      <sheetName val="713-52"/>
      <sheetName val="713-53"/>
    </sheetNames>
    <sheetDataSet>
      <sheetData sheetId="0">
        <row r="74">
          <cell r="E74">
            <v>2011</v>
          </cell>
        </row>
        <row r="75">
          <cell r="J75" t="str">
            <v>Comarca Kuna Yala</v>
          </cell>
          <cell r="L75">
            <v>10</v>
          </cell>
        </row>
        <row r="76">
          <cell r="J76" t="str">
            <v>Veraguas</v>
          </cell>
          <cell r="L76">
            <v>425</v>
          </cell>
        </row>
        <row r="77">
          <cell r="J77" t="str">
            <v>Panamá Oeste</v>
          </cell>
          <cell r="L77">
            <v>244</v>
          </cell>
        </row>
        <row r="78">
          <cell r="J78" t="str">
            <v>Panamá</v>
          </cell>
          <cell r="L78">
            <v>410</v>
          </cell>
        </row>
        <row r="79">
          <cell r="J79" t="str">
            <v>Los Santos</v>
          </cell>
          <cell r="L79">
            <v>183</v>
          </cell>
        </row>
        <row r="80">
          <cell r="J80" t="str">
            <v>Herrera</v>
          </cell>
          <cell r="L80">
            <v>147</v>
          </cell>
        </row>
        <row r="81">
          <cell r="J81" t="str">
            <v>Darién</v>
          </cell>
          <cell r="L81">
            <v>91</v>
          </cell>
        </row>
        <row r="82">
          <cell r="J82" t="str">
            <v>Chiriquí</v>
          </cell>
          <cell r="L82">
            <v>568</v>
          </cell>
        </row>
        <row r="83">
          <cell r="J83" t="str">
            <v>Colón</v>
          </cell>
          <cell r="L83">
            <v>24</v>
          </cell>
        </row>
        <row r="84">
          <cell r="J84" t="str">
            <v>Coclé</v>
          </cell>
          <cell r="L84">
            <v>245</v>
          </cell>
        </row>
        <row r="85">
          <cell r="J85" t="str">
            <v>Bocas del Toro</v>
          </cell>
          <cell r="L8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W69"/>
  <sheetViews>
    <sheetView tabSelected="1" workbookViewId="0">
      <selection activeCell="Y11" sqref="Y11"/>
    </sheetView>
  </sheetViews>
  <sheetFormatPr baseColWidth="10" defaultRowHeight="12.75" x14ac:dyDescent="0.2"/>
  <cols>
    <col min="1" max="1" width="20" customWidth="1"/>
    <col min="2" max="11" width="9.7109375" hidden="1" customWidth="1"/>
    <col min="12" max="13" width="12.7109375" hidden="1" customWidth="1"/>
    <col min="14" max="15" width="12.7109375" customWidth="1"/>
    <col min="16" max="16" width="12.7109375" style="33" customWidth="1"/>
    <col min="17" max="21" width="12.7109375" customWidth="1"/>
  </cols>
  <sheetData>
    <row r="1" spans="1:23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x14ac:dyDescent="0.2">
      <c r="A3" s="1"/>
      <c r="B3" s="1"/>
      <c r="C3" s="1"/>
      <c r="D3" s="1"/>
      <c r="E3" s="1"/>
      <c r="F3" s="1"/>
      <c r="G3" s="1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6.25" customHeight="1" x14ac:dyDescent="0.2">
      <c r="A4" s="65" t="s">
        <v>2</v>
      </c>
      <c r="B4" s="4" t="s">
        <v>3</v>
      </c>
      <c r="C4" s="5"/>
      <c r="D4" s="5"/>
      <c r="E4" s="5"/>
      <c r="F4" s="5"/>
      <c r="G4" s="5"/>
      <c r="H4" s="68" t="s">
        <v>3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ht="21" customHeight="1" x14ac:dyDescent="0.2">
      <c r="A5" s="66"/>
      <c r="B5" s="69">
        <v>2006</v>
      </c>
      <c r="C5" s="70"/>
      <c r="D5" s="69">
        <v>2007</v>
      </c>
      <c r="E5" s="70"/>
      <c r="F5" s="69">
        <v>2008</v>
      </c>
      <c r="G5" s="70"/>
      <c r="H5" s="69">
        <v>2010</v>
      </c>
      <c r="I5" s="71"/>
      <c r="J5" s="69">
        <v>2011</v>
      </c>
      <c r="K5" s="71"/>
      <c r="L5" s="69">
        <v>2012</v>
      </c>
      <c r="M5" s="71"/>
      <c r="N5" s="69">
        <v>2013</v>
      </c>
      <c r="O5" s="71"/>
      <c r="P5" s="69">
        <v>2014</v>
      </c>
      <c r="Q5" s="71"/>
      <c r="R5" s="69">
        <v>2015</v>
      </c>
      <c r="S5" s="71"/>
      <c r="T5" s="69" t="s">
        <v>4</v>
      </c>
      <c r="U5" s="71"/>
      <c r="V5" s="69" t="s">
        <v>5</v>
      </c>
      <c r="W5" s="71"/>
    </row>
    <row r="6" spans="1:23" ht="21" customHeight="1" x14ac:dyDescent="0.2">
      <c r="A6" s="67"/>
      <c r="B6" s="6" t="s">
        <v>6</v>
      </c>
      <c r="C6" s="7" t="s">
        <v>7</v>
      </c>
      <c r="D6" s="6" t="s">
        <v>6</v>
      </c>
      <c r="E6" s="7" t="s">
        <v>7</v>
      </c>
      <c r="F6" s="6" t="s">
        <v>6</v>
      </c>
      <c r="G6" s="7" t="s">
        <v>7</v>
      </c>
      <c r="H6" s="6" t="s">
        <v>6</v>
      </c>
      <c r="I6" s="7" t="s">
        <v>7</v>
      </c>
      <c r="J6" s="6" t="s">
        <v>6</v>
      </c>
      <c r="K6" s="7" t="s">
        <v>7</v>
      </c>
      <c r="L6" s="6" t="s">
        <v>6</v>
      </c>
      <c r="M6" s="7" t="s">
        <v>7</v>
      </c>
      <c r="N6" s="6" t="s">
        <v>6</v>
      </c>
      <c r="O6" s="7" t="s">
        <v>7</v>
      </c>
      <c r="P6" s="6" t="s">
        <v>6</v>
      </c>
      <c r="Q6" s="7" t="s">
        <v>7</v>
      </c>
      <c r="R6" s="6" t="s">
        <v>6</v>
      </c>
      <c r="S6" s="7" t="s">
        <v>7</v>
      </c>
      <c r="T6" s="6" t="s">
        <v>6</v>
      </c>
      <c r="U6" s="7" t="s">
        <v>7</v>
      </c>
      <c r="V6" s="6" t="s">
        <v>6</v>
      </c>
      <c r="W6" s="7" t="s">
        <v>7</v>
      </c>
    </row>
    <row r="7" spans="1:23" x14ac:dyDescent="0.2">
      <c r="A7" s="8"/>
      <c r="B7" s="9"/>
      <c r="C7" s="10"/>
      <c r="D7" s="9"/>
      <c r="E7" s="9"/>
      <c r="F7" s="9"/>
      <c r="H7" s="9"/>
      <c r="J7" s="11"/>
      <c r="K7" s="12"/>
      <c r="L7" s="9"/>
      <c r="M7" s="13"/>
      <c r="N7" s="9"/>
      <c r="P7" s="9"/>
      <c r="R7" s="9"/>
      <c r="T7" s="10"/>
      <c r="U7" s="10"/>
      <c r="V7" s="14"/>
      <c r="W7" s="14"/>
    </row>
    <row r="8" spans="1:23" x14ac:dyDescent="0.2">
      <c r="A8" s="15" t="s">
        <v>8</v>
      </c>
      <c r="B8" s="16">
        <f t="shared" ref="B8:G8" si="0">SUM(B9:B19)</f>
        <v>8607</v>
      </c>
      <c r="C8" s="17">
        <f t="shared" si="0"/>
        <v>100</v>
      </c>
      <c r="D8" s="16">
        <f t="shared" si="0"/>
        <v>8878</v>
      </c>
      <c r="E8" s="18">
        <f t="shared" si="0"/>
        <v>100</v>
      </c>
      <c r="F8" s="16">
        <f t="shared" si="0"/>
        <v>9298</v>
      </c>
      <c r="G8" s="19">
        <f t="shared" si="0"/>
        <v>100</v>
      </c>
      <c r="H8" s="16">
        <f>SUM(H9:H18)</f>
        <v>10951</v>
      </c>
      <c r="I8" s="17">
        <f>SUM(I9:I18)</f>
        <v>100</v>
      </c>
      <c r="J8" s="16">
        <v>10305</v>
      </c>
      <c r="K8" s="20">
        <v>100</v>
      </c>
      <c r="L8" s="16">
        <v>9940</v>
      </c>
      <c r="M8" s="21">
        <v>100</v>
      </c>
      <c r="N8" s="16">
        <v>5516</v>
      </c>
      <c r="O8" s="22">
        <v>100</v>
      </c>
      <c r="P8" s="16">
        <v>5940</v>
      </c>
      <c r="Q8" s="23">
        <v>100</v>
      </c>
      <c r="R8" s="24">
        <v>5641</v>
      </c>
      <c r="S8" s="22">
        <f>SUM(S9:S19)</f>
        <v>100</v>
      </c>
      <c r="T8" s="24">
        <f>SUM(T9:T19)</f>
        <v>3864</v>
      </c>
      <c r="U8" s="23">
        <f>SUM(U9:U19)</f>
        <v>100</v>
      </c>
      <c r="V8" s="25">
        <f>SUM(V9:V19)</f>
        <v>2351</v>
      </c>
      <c r="W8" s="25">
        <f>SUM(W9:W19)</f>
        <v>100</v>
      </c>
    </row>
    <row r="9" spans="1:23" ht="15" customHeight="1" x14ac:dyDescent="0.2">
      <c r="A9" s="26" t="s">
        <v>9</v>
      </c>
      <c r="B9" s="27">
        <v>410</v>
      </c>
      <c r="C9" s="28">
        <f t="shared" ref="C9:C19" si="1">+B9/$B$8*100</f>
        <v>4.7635645404902984</v>
      </c>
      <c r="D9" s="27">
        <v>412</v>
      </c>
      <c r="E9" s="29">
        <f t="shared" ref="E9:E19" si="2">+D9/$D$8*100</f>
        <v>4.6406848389276858</v>
      </c>
      <c r="F9" s="30">
        <v>413</v>
      </c>
      <c r="G9" s="31">
        <f t="shared" ref="G9:G18" si="3">+F9/$F$8*100</f>
        <v>4.4418154441815449</v>
      </c>
      <c r="H9" s="27">
        <v>197</v>
      </c>
      <c r="I9" s="31">
        <f>+H9/$H$8*100</f>
        <v>1.7989224728335311</v>
      </c>
      <c r="J9" s="32">
        <v>198</v>
      </c>
      <c r="K9" s="33">
        <v>1.9</v>
      </c>
      <c r="L9" s="32">
        <v>220</v>
      </c>
      <c r="M9" s="34">
        <v>2.2000000000000002</v>
      </c>
      <c r="N9" s="32">
        <v>550</v>
      </c>
      <c r="O9" s="35">
        <v>9.9700000000000006</v>
      </c>
      <c r="P9" s="32">
        <v>427</v>
      </c>
      <c r="Q9" s="35">
        <v>7.19</v>
      </c>
      <c r="R9" s="32">
        <v>373</v>
      </c>
      <c r="S9" s="35">
        <f t="shared" ref="S9:S19" si="4">R9*100/$R$8</f>
        <v>6.612302783194469</v>
      </c>
      <c r="T9" s="36">
        <v>53</v>
      </c>
      <c r="U9" s="35">
        <f>T9*100/$T$8</f>
        <v>1.3716356107660455</v>
      </c>
      <c r="V9" s="37">
        <v>4</v>
      </c>
      <c r="W9" s="38">
        <f>(V9*100)/$V$8</f>
        <v>0.17014036580178649</v>
      </c>
    </row>
    <row r="10" spans="1:23" ht="15" customHeight="1" x14ac:dyDescent="0.2">
      <c r="A10" s="39" t="s">
        <v>10</v>
      </c>
      <c r="B10" s="27">
        <v>580</v>
      </c>
      <c r="C10" s="28">
        <f t="shared" si="1"/>
        <v>6.7387010572789592</v>
      </c>
      <c r="D10" s="27">
        <v>595</v>
      </c>
      <c r="E10" s="29">
        <f t="shared" si="2"/>
        <v>6.7019599008785766</v>
      </c>
      <c r="F10" s="30">
        <v>644</v>
      </c>
      <c r="G10" s="31">
        <f t="shared" si="3"/>
        <v>6.9262206926220689</v>
      </c>
      <c r="H10" s="27">
        <v>663</v>
      </c>
      <c r="I10" s="31">
        <f t="shared" ref="I10:I18" si="5">+H10/$H$8*100</f>
        <v>6.0542416217697017</v>
      </c>
      <c r="J10" s="32">
        <v>615</v>
      </c>
      <c r="K10" s="40">
        <v>6</v>
      </c>
      <c r="L10" s="32">
        <v>609</v>
      </c>
      <c r="M10" s="34">
        <v>6.1</v>
      </c>
      <c r="N10" s="32">
        <v>335</v>
      </c>
      <c r="O10" s="35">
        <v>6.07</v>
      </c>
      <c r="P10" s="32">
        <v>384</v>
      </c>
      <c r="Q10" s="35">
        <v>6.46</v>
      </c>
      <c r="R10" s="32">
        <v>371</v>
      </c>
      <c r="S10" s="35">
        <f t="shared" si="4"/>
        <v>6.5768480765821664</v>
      </c>
      <c r="T10" s="36">
        <v>275</v>
      </c>
      <c r="U10" s="35">
        <f t="shared" ref="U10:U19" si="6">T10*100/$T$8</f>
        <v>7.116977225672878</v>
      </c>
      <c r="V10" s="37">
        <v>245</v>
      </c>
      <c r="W10" s="38">
        <f t="shared" ref="W10:W19" si="7">(V10*100)/$V$8</f>
        <v>10.421097405359422</v>
      </c>
    </row>
    <row r="11" spans="1:23" ht="15" customHeight="1" x14ac:dyDescent="0.2">
      <c r="A11" s="39" t="s">
        <v>11</v>
      </c>
      <c r="B11" s="27">
        <v>283</v>
      </c>
      <c r="C11" s="28">
        <f t="shared" si="1"/>
        <v>3.2880213779481817</v>
      </c>
      <c r="D11" s="27">
        <v>287</v>
      </c>
      <c r="E11" s="29">
        <f t="shared" si="2"/>
        <v>3.232710069835548</v>
      </c>
      <c r="F11" s="30">
        <v>170</v>
      </c>
      <c r="G11" s="31">
        <f t="shared" si="3"/>
        <v>1.8283501828350184</v>
      </c>
      <c r="H11" s="27">
        <v>176</v>
      </c>
      <c r="I11" s="31">
        <f t="shared" si="5"/>
        <v>1.6071591635467082</v>
      </c>
      <c r="J11" s="14">
        <v>169</v>
      </c>
      <c r="K11" s="14">
        <v>1.6</v>
      </c>
      <c r="L11" s="32">
        <v>158</v>
      </c>
      <c r="M11" s="34">
        <v>1.6</v>
      </c>
      <c r="N11" s="41">
        <v>201</v>
      </c>
      <c r="O11" s="35">
        <v>3.64</v>
      </c>
      <c r="P11" s="32">
        <v>240</v>
      </c>
      <c r="Q11" s="35">
        <v>4</v>
      </c>
      <c r="R11" s="32">
        <v>232</v>
      </c>
      <c r="S11" s="35">
        <f t="shared" si="4"/>
        <v>4.1127459670271227</v>
      </c>
      <c r="T11" s="36">
        <v>101</v>
      </c>
      <c r="U11" s="35">
        <f t="shared" si="6"/>
        <v>2.6138716356107659</v>
      </c>
      <c r="V11" s="37">
        <v>24</v>
      </c>
      <c r="W11" s="38">
        <f t="shared" si="7"/>
        <v>1.0208421948107189</v>
      </c>
    </row>
    <row r="12" spans="1:23" ht="15" customHeight="1" x14ac:dyDescent="0.2">
      <c r="A12" s="39" t="s">
        <v>12</v>
      </c>
      <c r="B12" s="27">
        <v>965</v>
      </c>
      <c r="C12" s="28">
        <f t="shared" si="1"/>
        <v>11.211804345300337</v>
      </c>
      <c r="D12" s="27">
        <v>1019</v>
      </c>
      <c r="E12" s="29">
        <f t="shared" si="2"/>
        <v>11.477810317639108</v>
      </c>
      <c r="F12" s="30">
        <v>1113</v>
      </c>
      <c r="G12" s="31">
        <f t="shared" si="3"/>
        <v>11.97031619703162</v>
      </c>
      <c r="H12" s="27">
        <v>1311</v>
      </c>
      <c r="I12" s="31">
        <f t="shared" si="5"/>
        <v>11.971509451191672</v>
      </c>
      <c r="J12" s="36">
        <v>1104</v>
      </c>
      <c r="K12" s="14">
        <v>10.7</v>
      </c>
      <c r="L12" s="36">
        <v>1052</v>
      </c>
      <c r="M12" s="29">
        <v>10.6</v>
      </c>
      <c r="N12" s="32">
        <v>778</v>
      </c>
      <c r="O12" s="35">
        <v>14.1</v>
      </c>
      <c r="P12" s="32">
        <v>837</v>
      </c>
      <c r="Q12" s="35">
        <v>14</v>
      </c>
      <c r="R12" s="32">
        <v>909</v>
      </c>
      <c r="S12" s="35">
        <f t="shared" si="4"/>
        <v>16.114164155291615</v>
      </c>
      <c r="T12" s="36">
        <v>781</v>
      </c>
      <c r="U12" s="35">
        <f t="shared" si="6"/>
        <v>20.212215320910975</v>
      </c>
      <c r="V12" s="37">
        <v>568</v>
      </c>
      <c r="W12" s="38">
        <f t="shared" si="7"/>
        <v>24.159931943853678</v>
      </c>
    </row>
    <row r="13" spans="1:23" ht="15" customHeight="1" x14ac:dyDescent="0.2">
      <c r="A13" s="39" t="s">
        <v>13</v>
      </c>
      <c r="B13" s="27">
        <v>817</v>
      </c>
      <c r="C13" s="28">
        <f t="shared" si="1"/>
        <v>9.4922737306843263</v>
      </c>
      <c r="D13" s="27">
        <v>835</v>
      </c>
      <c r="E13" s="29">
        <f t="shared" si="2"/>
        <v>9.4052714575354823</v>
      </c>
      <c r="F13" s="30">
        <v>869</v>
      </c>
      <c r="G13" s="31">
        <f t="shared" si="3"/>
        <v>9.3460959346095933</v>
      </c>
      <c r="H13" s="27">
        <v>1014</v>
      </c>
      <c r="I13" s="31">
        <f t="shared" si="5"/>
        <v>9.2594283627066023</v>
      </c>
      <c r="J13" s="14">
        <v>886</v>
      </c>
      <c r="K13" s="14">
        <v>8.6</v>
      </c>
      <c r="L13" s="14">
        <v>874</v>
      </c>
      <c r="M13" s="29">
        <v>8.8000000000000007</v>
      </c>
      <c r="N13" s="32">
        <v>352</v>
      </c>
      <c r="O13" s="35">
        <v>6.4</v>
      </c>
      <c r="P13" s="32">
        <v>273</v>
      </c>
      <c r="Q13" s="35">
        <v>4.59</v>
      </c>
      <c r="R13" s="32">
        <v>227</v>
      </c>
      <c r="S13" s="35">
        <f t="shared" si="4"/>
        <v>4.0241092004963663</v>
      </c>
      <c r="T13" s="36">
        <v>336</v>
      </c>
      <c r="U13" s="35">
        <f t="shared" si="6"/>
        <v>8.695652173913043</v>
      </c>
      <c r="V13" s="37">
        <v>91</v>
      </c>
      <c r="W13" s="38">
        <f t="shared" si="7"/>
        <v>3.8706933219906423</v>
      </c>
    </row>
    <row r="14" spans="1:23" ht="15" customHeight="1" x14ac:dyDescent="0.2">
      <c r="A14" s="39" t="s">
        <v>14</v>
      </c>
      <c r="B14" s="27">
        <v>476</v>
      </c>
      <c r="C14" s="28">
        <f t="shared" si="1"/>
        <v>5.5303822470082489</v>
      </c>
      <c r="D14" s="27">
        <v>490</v>
      </c>
      <c r="E14" s="29">
        <f t="shared" si="2"/>
        <v>5.5192610948411804</v>
      </c>
      <c r="F14" s="30">
        <v>522</v>
      </c>
      <c r="G14" s="31">
        <f t="shared" si="3"/>
        <v>5.6141105614110565</v>
      </c>
      <c r="H14" s="27">
        <v>767</v>
      </c>
      <c r="I14" s="31">
        <f t="shared" si="5"/>
        <v>7.0039265820473009</v>
      </c>
      <c r="J14" s="14">
        <v>657</v>
      </c>
      <c r="K14" s="14">
        <v>6.4</v>
      </c>
      <c r="L14" s="14">
        <v>626</v>
      </c>
      <c r="M14" s="29">
        <v>6.3</v>
      </c>
      <c r="N14" s="32">
        <v>337</v>
      </c>
      <c r="O14" s="35">
        <v>6.1</v>
      </c>
      <c r="P14" s="32">
        <v>374</v>
      </c>
      <c r="Q14" s="35">
        <v>6.29</v>
      </c>
      <c r="R14" s="32">
        <v>379</v>
      </c>
      <c r="S14" s="35">
        <f t="shared" si="4"/>
        <v>6.7186669030313775</v>
      </c>
      <c r="T14" s="36">
        <v>230</v>
      </c>
      <c r="U14" s="35">
        <f t="shared" si="6"/>
        <v>5.9523809523809526</v>
      </c>
      <c r="V14" s="37">
        <v>147</v>
      </c>
      <c r="W14" s="38">
        <f t="shared" si="7"/>
        <v>6.2526584432156529</v>
      </c>
    </row>
    <row r="15" spans="1:23" ht="15" customHeight="1" x14ac:dyDescent="0.2">
      <c r="A15" s="39" t="s">
        <v>15</v>
      </c>
      <c r="B15" s="27">
        <v>455</v>
      </c>
      <c r="C15" s="28">
        <f t="shared" si="1"/>
        <v>5.2863947949343553</v>
      </c>
      <c r="D15" s="27">
        <v>465</v>
      </c>
      <c r="E15" s="29">
        <f t="shared" si="2"/>
        <v>5.2376661410227534</v>
      </c>
      <c r="F15" s="30">
        <v>503</v>
      </c>
      <c r="G15" s="31">
        <f t="shared" si="3"/>
        <v>5.4097655409765544</v>
      </c>
      <c r="H15" s="27">
        <v>772</v>
      </c>
      <c r="I15" s="31">
        <f t="shared" si="5"/>
        <v>7.0495845128298793</v>
      </c>
      <c r="J15" s="14">
        <v>793</v>
      </c>
      <c r="K15" s="14">
        <v>7.8</v>
      </c>
      <c r="L15" s="14">
        <v>765</v>
      </c>
      <c r="M15" s="29">
        <v>7.7</v>
      </c>
      <c r="N15" s="32">
        <v>392</v>
      </c>
      <c r="O15" s="35">
        <v>7.1</v>
      </c>
      <c r="P15" s="32">
        <v>447</v>
      </c>
      <c r="Q15" s="35">
        <v>7.52</v>
      </c>
      <c r="R15" s="32">
        <v>387</v>
      </c>
      <c r="S15" s="35">
        <f t="shared" si="4"/>
        <v>6.8604857294805885</v>
      </c>
      <c r="T15" s="36">
        <v>220</v>
      </c>
      <c r="U15" s="35">
        <f t="shared" si="6"/>
        <v>5.6935817805383024</v>
      </c>
      <c r="V15" s="37">
        <v>183</v>
      </c>
      <c r="W15" s="38">
        <f t="shared" si="7"/>
        <v>7.7839217354317309</v>
      </c>
    </row>
    <row r="16" spans="1:23" ht="15" customHeight="1" x14ac:dyDescent="0.2">
      <c r="A16" s="39" t="s">
        <v>16</v>
      </c>
      <c r="B16" s="27">
        <v>3176</v>
      </c>
      <c r="C16" s="28">
        <f t="shared" si="1"/>
        <v>36.900197513651676</v>
      </c>
      <c r="D16" s="27">
        <v>3313</v>
      </c>
      <c r="E16" s="29">
        <f t="shared" si="2"/>
        <v>37.316963280018022</v>
      </c>
      <c r="F16" s="30">
        <v>3533</v>
      </c>
      <c r="G16" s="31">
        <f t="shared" si="3"/>
        <v>37.99741879974188</v>
      </c>
      <c r="H16" s="27">
        <v>4276</v>
      </c>
      <c r="I16" s="31">
        <f t="shared" si="5"/>
        <v>39.046662405259788</v>
      </c>
      <c r="J16" s="36">
        <v>4149</v>
      </c>
      <c r="K16" s="14">
        <v>40.200000000000003</v>
      </c>
      <c r="L16" s="36">
        <v>4020</v>
      </c>
      <c r="M16" s="29">
        <v>40.44</v>
      </c>
      <c r="N16" s="27">
        <v>1523</v>
      </c>
      <c r="O16" s="35">
        <v>27.6</v>
      </c>
      <c r="P16" s="27">
        <v>1746</v>
      </c>
      <c r="Q16" s="35">
        <v>29.39</v>
      </c>
      <c r="R16" s="27">
        <v>1683</v>
      </c>
      <c r="S16" s="35">
        <f t="shared" si="4"/>
        <v>29.835135614252792</v>
      </c>
      <c r="T16" s="36">
        <v>1235</v>
      </c>
      <c r="U16" s="35">
        <f t="shared" si="6"/>
        <v>31.961697722567287</v>
      </c>
      <c r="V16" s="37">
        <v>410</v>
      </c>
      <c r="W16" s="38">
        <f t="shared" si="7"/>
        <v>17.439387494683114</v>
      </c>
    </row>
    <row r="17" spans="1:23" ht="15" customHeight="1" x14ac:dyDescent="0.2">
      <c r="A17" s="39" t="s">
        <v>17</v>
      </c>
      <c r="B17" s="27"/>
      <c r="C17" s="28"/>
      <c r="D17" s="27"/>
      <c r="E17" s="29"/>
      <c r="F17" s="30"/>
      <c r="G17" s="31"/>
      <c r="H17" s="27"/>
      <c r="I17" s="31"/>
      <c r="J17" s="36"/>
      <c r="K17" s="14"/>
      <c r="L17" s="36"/>
      <c r="M17" s="29"/>
      <c r="N17" s="42" t="s">
        <v>18</v>
      </c>
      <c r="O17" s="42" t="s">
        <v>18</v>
      </c>
      <c r="P17" s="42" t="s">
        <v>18</v>
      </c>
      <c r="Q17" s="42" t="s">
        <v>18</v>
      </c>
      <c r="R17" s="42" t="s">
        <v>18</v>
      </c>
      <c r="S17" s="42" t="s">
        <v>18</v>
      </c>
      <c r="T17" s="42" t="s">
        <v>18</v>
      </c>
      <c r="U17" s="42" t="s">
        <v>18</v>
      </c>
      <c r="V17" s="37">
        <v>244</v>
      </c>
      <c r="W17" s="38">
        <f t="shared" si="7"/>
        <v>10.378562313908976</v>
      </c>
    </row>
    <row r="18" spans="1:23" ht="15" customHeight="1" x14ac:dyDescent="0.2">
      <c r="A18" s="39" t="s">
        <v>19</v>
      </c>
      <c r="B18" s="27">
        <v>1384</v>
      </c>
      <c r="C18" s="28">
        <f t="shared" si="1"/>
        <v>16.079934936679447</v>
      </c>
      <c r="D18" s="27">
        <v>1401</v>
      </c>
      <c r="E18" s="29">
        <f t="shared" si="2"/>
        <v>15.780581211984682</v>
      </c>
      <c r="F18" s="30">
        <v>1531</v>
      </c>
      <c r="G18" s="31">
        <f t="shared" si="3"/>
        <v>16.465906646590664</v>
      </c>
      <c r="H18" s="27">
        <v>1775</v>
      </c>
      <c r="I18" s="31">
        <f t="shared" si="5"/>
        <v>16.208565427814811</v>
      </c>
      <c r="J18" s="36">
        <v>1734</v>
      </c>
      <c r="K18" s="14">
        <v>16.8</v>
      </c>
      <c r="L18" s="36">
        <v>1616</v>
      </c>
      <c r="M18" s="29">
        <v>16.260000000000002</v>
      </c>
      <c r="N18" s="32">
        <v>974</v>
      </c>
      <c r="O18" s="35">
        <v>17.7</v>
      </c>
      <c r="P18" s="27">
        <v>1158</v>
      </c>
      <c r="Q18" s="35">
        <v>19.489999999999998</v>
      </c>
      <c r="R18" s="27">
        <v>1063</v>
      </c>
      <c r="S18" s="35">
        <f t="shared" si="4"/>
        <v>18.844176564438929</v>
      </c>
      <c r="T18" s="36">
        <v>631</v>
      </c>
      <c r="U18" s="35">
        <f t="shared" si="6"/>
        <v>16.330227743271223</v>
      </c>
      <c r="V18" s="37">
        <v>425</v>
      </c>
      <c r="W18" s="38">
        <f t="shared" si="7"/>
        <v>18.077413866439812</v>
      </c>
    </row>
    <row r="19" spans="1:23" ht="15" customHeight="1" x14ac:dyDescent="0.2">
      <c r="A19" s="39" t="s">
        <v>20</v>
      </c>
      <c r="B19" s="27">
        <v>61</v>
      </c>
      <c r="C19" s="28">
        <f t="shared" si="1"/>
        <v>0.70872545602416637</v>
      </c>
      <c r="D19" s="27">
        <v>61</v>
      </c>
      <c r="E19" s="29">
        <f t="shared" si="2"/>
        <v>0.68709168731696324</v>
      </c>
      <c r="F19" s="43" t="s">
        <v>21</v>
      </c>
      <c r="G19" s="44" t="s">
        <v>21</v>
      </c>
      <c r="H19" s="43" t="s">
        <v>21</v>
      </c>
      <c r="I19" s="45" t="s">
        <v>21</v>
      </c>
      <c r="J19" s="46" t="s">
        <v>21</v>
      </c>
      <c r="K19" s="46" t="s">
        <v>21</v>
      </c>
      <c r="L19" s="46" t="s">
        <v>21</v>
      </c>
      <c r="M19" s="47" t="s">
        <v>21</v>
      </c>
      <c r="N19" s="32">
        <v>74</v>
      </c>
      <c r="O19" s="35">
        <v>1.34</v>
      </c>
      <c r="P19" s="32">
        <v>54</v>
      </c>
      <c r="Q19" s="35">
        <v>0.91</v>
      </c>
      <c r="R19" s="32">
        <v>17</v>
      </c>
      <c r="S19" s="35">
        <f t="shared" si="4"/>
        <v>0.30136500620457368</v>
      </c>
      <c r="T19" s="36">
        <v>2</v>
      </c>
      <c r="U19" s="35">
        <f t="shared" si="6"/>
        <v>5.1759834368530024E-2</v>
      </c>
      <c r="V19" s="37">
        <v>10</v>
      </c>
      <c r="W19" s="38">
        <f t="shared" si="7"/>
        <v>0.42535091450446616</v>
      </c>
    </row>
    <row r="20" spans="1:23" ht="14.25" customHeight="1" x14ac:dyDescent="0.2">
      <c r="A20" s="48"/>
      <c r="B20" s="49"/>
      <c r="C20" s="3"/>
      <c r="D20" s="49"/>
      <c r="E20" s="50"/>
      <c r="F20" s="50"/>
      <c r="G20" s="51"/>
      <c r="H20" s="49"/>
      <c r="I20" s="52"/>
      <c r="J20" s="53"/>
      <c r="K20" s="54"/>
      <c r="L20" s="50"/>
      <c r="M20" s="49"/>
      <c r="N20" s="49"/>
      <c r="O20" s="3"/>
      <c r="P20" s="49"/>
      <c r="Q20" s="3"/>
      <c r="R20" s="49"/>
      <c r="S20" s="50"/>
      <c r="T20" s="50"/>
      <c r="U20" s="50"/>
      <c r="V20" s="54"/>
      <c r="W20" s="54"/>
    </row>
    <row r="21" spans="1:23" ht="15" customHeight="1" x14ac:dyDescent="0.2">
      <c r="A21" s="26" t="s">
        <v>22</v>
      </c>
    </row>
    <row r="22" spans="1:23" x14ac:dyDescent="0.2">
      <c r="A22" s="26" t="s">
        <v>23</v>
      </c>
    </row>
    <row r="23" spans="1:23" x14ac:dyDescent="0.2">
      <c r="A23" s="55" t="s">
        <v>24</v>
      </c>
      <c r="N23" s="33"/>
    </row>
    <row r="24" spans="1:23" x14ac:dyDescent="0.2">
      <c r="A24" s="56" t="s">
        <v>25</v>
      </c>
    </row>
    <row r="25" spans="1:23" x14ac:dyDescent="0.2">
      <c r="A25" s="57"/>
    </row>
    <row r="27" spans="1:23" x14ac:dyDescent="0.2">
      <c r="A27" s="58"/>
    </row>
    <row r="28" spans="1:23" x14ac:dyDescent="0.2">
      <c r="A28" s="58"/>
    </row>
    <row r="29" spans="1:23" x14ac:dyDescent="0.2">
      <c r="A29" s="58"/>
    </row>
    <row r="30" spans="1:23" x14ac:dyDescent="0.2">
      <c r="A30" s="58"/>
    </row>
    <row r="31" spans="1:23" x14ac:dyDescent="0.2">
      <c r="A31" s="58"/>
    </row>
    <row r="32" spans="1:23" x14ac:dyDescent="0.2">
      <c r="A32" s="58"/>
    </row>
    <row r="33" spans="1:1" x14ac:dyDescent="0.2">
      <c r="A33" s="58"/>
    </row>
    <row r="34" spans="1:1" x14ac:dyDescent="0.2">
      <c r="A34" s="58"/>
    </row>
    <row r="35" spans="1:1" x14ac:dyDescent="0.2">
      <c r="A35" s="58"/>
    </row>
    <row r="36" spans="1:1" x14ac:dyDescent="0.2">
      <c r="A36" s="58"/>
    </row>
    <row r="44" spans="1:1" x14ac:dyDescent="0.2">
      <c r="A44" s="59"/>
    </row>
    <row r="51" spans="1:3" ht="14.25" x14ac:dyDescent="0.2">
      <c r="A51" s="62"/>
      <c r="B51" s="62"/>
      <c r="C51" s="62"/>
    </row>
    <row r="55" spans="1:3" x14ac:dyDescent="0.2">
      <c r="A55" s="60"/>
    </row>
    <row r="69" spans="6:6" x14ac:dyDescent="0.2">
      <c r="F69" s="61"/>
    </row>
  </sheetData>
  <mergeCells count="16">
    <mergeCell ref="A51:C51"/>
    <mergeCell ref="A1:W1"/>
    <mergeCell ref="A2:W2"/>
    <mergeCell ref="A4:A6"/>
    <mergeCell ref="H4:W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rintOptions horizontalCentered="1"/>
  <pageMargins left="0.74803149606299213" right="0.74803149606299213" top="0.98425196850393704" bottom="0.98425196850393704" header="0" footer="0"/>
  <pageSetup scale="6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50</vt:lpstr>
      <vt:lpstr>'50'!Área_de_impresión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2019-04-05T16:17:39Z</cp:lastPrinted>
  <dcterms:created xsi:type="dcterms:W3CDTF">2019-02-01T14:00:34Z</dcterms:created>
  <dcterms:modified xsi:type="dcterms:W3CDTF">2019-04-05T16:17:55Z</dcterms:modified>
</cp:coreProperties>
</file>