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240" yWindow="75" windowWidth="20055" windowHeight="7935"/>
  </bookViews>
  <sheets>
    <sheet name="6" sheetId="1" r:id="rId1"/>
  </sheets>
  <definedNames>
    <definedName name="_xlnm.Print_Area" localSheetId="0">'6'!$A$1:$P$68</definedName>
  </definedNames>
  <calcPr calcId="152511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K56" i="1"/>
  <c r="H56" i="1"/>
  <c r="G56" i="1"/>
  <c r="P52" i="1"/>
  <c r="O52" i="1"/>
  <c r="N52" i="1"/>
  <c r="M52" i="1"/>
  <c r="L52" i="1"/>
  <c r="K52" i="1"/>
  <c r="P48" i="1"/>
  <c r="O48" i="1"/>
  <c r="N48" i="1"/>
  <c r="M48" i="1"/>
  <c r="L48" i="1"/>
  <c r="K48" i="1"/>
  <c r="P44" i="1"/>
  <c r="O44" i="1"/>
  <c r="N44" i="1"/>
  <c r="M44" i="1"/>
  <c r="L44" i="1"/>
  <c r="K44" i="1"/>
  <c r="O41" i="1"/>
  <c r="O9" i="1" s="1"/>
  <c r="P40" i="1"/>
  <c r="N40" i="1"/>
  <c r="M40" i="1"/>
  <c r="L40" i="1"/>
  <c r="K40" i="1"/>
  <c r="G40" i="1"/>
  <c r="P36" i="1"/>
  <c r="O36" i="1"/>
  <c r="N36" i="1"/>
  <c r="M36" i="1"/>
  <c r="L36" i="1"/>
  <c r="K36" i="1"/>
  <c r="H36" i="1"/>
  <c r="G36" i="1"/>
  <c r="P32" i="1"/>
  <c r="O32" i="1"/>
  <c r="N32" i="1"/>
  <c r="M32" i="1"/>
  <c r="L32" i="1"/>
  <c r="K32" i="1"/>
  <c r="H32" i="1"/>
  <c r="G32" i="1"/>
  <c r="P28" i="1"/>
  <c r="O28" i="1"/>
  <c r="N28" i="1"/>
  <c r="M28" i="1"/>
  <c r="L28" i="1"/>
  <c r="K28" i="1"/>
  <c r="P24" i="1"/>
  <c r="O24" i="1"/>
  <c r="N24" i="1"/>
  <c r="M24" i="1"/>
  <c r="L24" i="1"/>
  <c r="K24" i="1"/>
  <c r="H24" i="1"/>
  <c r="G24" i="1"/>
  <c r="P20" i="1"/>
  <c r="O20" i="1"/>
  <c r="N20" i="1"/>
  <c r="M20" i="1"/>
  <c r="L20" i="1"/>
  <c r="K20" i="1"/>
  <c r="P16" i="1"/>
  <c r="O16" i="1"/>
  <c r="N16" i="1"/>
  <c r="M16" i="1"/>
  <c r="L16" i="1"/>
  <c r="K16" i="1"/>
  <c r="H16" i="1"/>
  <c r="G16" i="1"/>
  <c r="P12" i="1"/>
  <c r="O12" i="1"/>
  <c r="N12" i="1"/>
  <c r="M12" i="1"/>
  <c r="L12" i="1"/>
  <c r="K12" i="1"/>
  <c r="O11" i="1"/>
  <c r="M11" i="1"/>
  <c r="K11" i="1"/>
  <c r="K8" i="1" s="1"/>
  <c r="O10" i="1"/>
  <c r="M10" i="1"/>
  <c r="K10" i="1"/>
  <c r="G10" i="1"/>
  <c r="G8" i="1" s="1"/>
  <c r="M9" i="1"/>
  <c r="M8" i="1" s="1"/>
  <c r="K9" i="1"/>
  <c r="P8" i="1"/>
  <c r="N8" i="1"/>
  <c r="L8" i="1"/>
  <c r="J8" i="1"/>
  <c r="I8" i="1"/>
  <c r="H8" i="1"/>
  <c r="F8" i="1"/>
  <c r="E8" i="1"/>
  <c r="D8" i="1"/>
  <c r="C8" i="1"/>
  <c r="O8" i="1" l="1"/>
  <c r="O40" i="1"/>
</calcChain>
</file>

<file path=xl/sharedStrings.xml><?xml version="1.0" encoding="utf-8"?>
<sst xmlns="http://schemas.openxmlformats.org/spreadsheetml/2006/main" count="106" uniqueCount="33">
  <si>
    <t>Cuadro 6.  CASOS REPORTADOS DE ENFERMEDADES RESPIRATORIAS EN LA 
REPÚBLICA, SEGÚN TIPO, PROVINCIA Y COMARCA INDÍGENA: AÑOS 2013-17</t>
  </si>
  <si>
    <t>Tipo, provincia, comarca indígena</t>
  </si>
  <si>
    <t>Casos reportados de enfermedades respiratorias</t>
  </si>
  <si>
    <t>2016 (R)</t>
  </si>
  <si>
    <t>2017 (P)</t>
  </si>
  <si>
    <t>Casos</t>
  </si>
  <si>
    <t>Tasas (1)</t>
  </si>
  <si>
    <t xml:space="preserve">                 TOTAL............................</t>
  </si>
  <si>
    <t>Bronconeumonía......................................................................................................</t>
  </si>
  <si>
    <t>Influenza...............................</t>
  </si>
  <si>
    <t xml:space="preserve"> </t>
  </si>
  <si>
    <t>Neumonía................................</t>
  </si>
  <si>
    <t>Bocas del Toro......................................</t>
  </si>
  <si>
    <t>Coclé........................................................</t>
  </si>
  <si>
    <t>Colón....................................................</t>
  </si>
  <si>
    <t>Chiriquí.................................................</t>
  </si>
  <si>
    <t>Darién..................................................</t>
  </si>
  <si>
    <t>Herrera................................................</t>
  </si>
  <si>
    <t>Los Santos............................................</t>
  </si>
  <si>
    <t>Panamá.........................................</t>
  </si>
  <si>
    <t xml:space="preserve">Panamá Oeste.................................. </t>
  </si>
  <si>
    <t>..</t>
  </si>
  <si>
    <t>Veraguas.................................</t>
  </si>
  <si>
    <t>Comarca Kuna Yala.......................</t>
  </si>
  <si>
    <t>Comarca Ngäbe Buglé......................</t>
  </si>
  <si>
    <t>…</t>
  </si>
  <si>
    <t>-</t>
  </si>
  <si>
    <t xml:space="preserve">NOTA: Los datos para la Comarca Emberá están contemplados en la provincia de Darién. </t>
  </si>
  <si>
    <t>(1) Por 100,000 habitantes. Estimación de la población al 1 de julio con base en el Censo Nacional de Población 2010.</t>
  </si>
  <si>
    <t xml:space="preserve">.. Dato no aplicable al grupo o categoría.        </t>
  </si>
  <si>
    <t>(P) Cifras preliminares.</t>
  </si>
  <si>
    <t>(R) Cifras revisadas.</t>
  </si>
  <si>
    <t>Fuente: Sección de Estadísticas de Vigilancia, Departamento de Epidemiología, Ministerio de Salud (MINSA).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</si>
</sst>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000"/>
    <numFmt numFmtId="166" formatCode="#,##0.0000"/>
    <numFmt numFmtId="167" formatCode="0.0"/>
    <numFmt numFmtId="168" formatCode="_([$€]* #,##0.00_);_([$€]* \(#,##0.00\);_([$€]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8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Fill="1" applyBorder="1"/>
    <xf numFmtId="164" fontId="0" fillId="0" borderId="1" xfId="0" applyNumberFormat="1" applyBorder="1"/>
    <xf numFmtId="3" fontId="0" fillId="0" borderId="0" xfId="0" applyNumberFormat="1" applyBorder="1"/>
    <xf numFmtId="0" fontId="0" fillId="0" borderId="0" xfId="0" applyFill="1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3" xfId="0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2" xfId="0" applyNumberFormat="1" applyBorder="1"/>
    <xf numFmtId="0" fontId="0" fillId="0" borderId="10" xfId="0" applyFill="1" applyBorder="1"/>
    <xf numFmtId="0" fontId="0" fillId="0" borderId="11" xfId="0" applyFill="1" applyBorder="1"/>
    <xf numFmtId="0" fontId="0" fillId="0" borderId="11" xfId="0" applyBorder="1"/>
    <xf numFmtId="164" fontId="0" fillId="0" borderId="0" xfId="0" applyNumberFormat="1" applyBorder="1"/>
    <xf numFmtId="3" fontId="0" fillId="0" borderId="12" xfId="0" applyNumberFormat="1" applyBorder="1"/>
    <xf numFmtId="0" fontId="2" fillId="0" borderId="0" xfId="0" applyFont="1" applyFill="1" applyBorder="1"/>
    <xf numFmtId="0" fontId="2" fillId="0" borderId="0" xfId="0" applyFont="1"/>
    <xf numFmtId="0" fontId="2" fillId="0" borderId="5" xfId="0" applyFont="1" applyBorder="1"/>
    <xf numFmtId="3" fontId="2" fillId="0" borderId="12" xfId="0" applyNumberFormat="1" applyFont="1" applyBorder="1"/>
    <xf numFmtId="164" fontId="2" fillId="0" borderId="13" xfId="0" applyNumberFormat="1" applyFont="1" applyBorder="1"/>
    <xf numFmtId="3" fontId="2" fillId="0" borderId="13" xfId="0" applyNumberFormat="1" applyFont="1" applyBorder="1"/>
    <xf numFmtId="164" fontId="2" fillId="0" borderId="12" xfId="0" applyNumberFormat="1" applyFont="1" applyBorder="1"/>
    <xf numFmtId="3" fontId="2" fillId="0" borderId="12" xfId="0" applyNumberFormat="1" applyFont="1" applyFill="1" applyBorder="1"/>
    <xf numFmtId="164" fontId="2" fillId="0" borderId="13" xfId="0" applyNumberFormat="1" applyFont="1" applyFill="1" applyBorder="1"/>
    <xf numFmtId="3" fontId="2" fillId="0" borderId="13" xfId="0" applyNumberFormat="1" applyFont="1" applyFill="1" applyBorder="1"/>
    <xf numFmtId="164" fontId="3" fillId="0" borderId="0" xfId="0" applyNumberFormat="1" applyFont="1" applyBorder="1"/>
    <xf numFmtId="164" fontId="4" fillId="0" borderId="0" xfId="0" applyNumberFormat="1" applyFont="1" applyFill="1" applyBorder="1"/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/>
    <xf numFmtId="3" fontId="5" fillId="0" borderId="0" xfId="1" applyNumberFormat="1" applyFont="1" applyFill="1" applyBorder="1" applyAlignment="1"/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/>
    <xf numFmtId="0" fontId="7" fillId="0" borderId="0" xfId="0" applyFont="1"/>
    <xf numFmtId="0" fontId="7" fillId="0" borderId="5" xfId="0" applyFont="1" applyBorder="1"/>
    <xf numFmtId="3" fontId="7" fillId="0" borderId="12" xfId="0" applyNumberFormat="1" applyFont="1" applyBorder="1"/>
    <xf numFmtId="164" fontId="7" fillId="0" borderId="13" xfId="0" applyNumberFormat="1" applyFont="1" applyBorder="1"/>
    <xf numFmtId="3" fontId="7" fillId="0" borderId="13" xfId="0" applyNumberFormat="1" applyFont="1" applyBorder="1"/>
    <xf numFmtId="164" fontId="7" fillId="0" borderId="12" xfId="0" applyNumberFormat="1" applyFont="1" applyBorder="1"/>
    <xf numFmtId="3" fontId="7" fillId="0" borderId="12" xfId="0" applyNumberFormat="1" applyFont="1" applyFill="1" applyBorder="1"/>
    <xf numFmtId="164" fontId="7" fillId="0" borderId="13" xfId="0" applyNumberFormat="1" applyFont="1" applyFill="1" applyBorder="1"/>
    <xf numFmtId="3" fontId="7" fillId="0" borderId="13" xfId="0" applyNumberFormat="1" applyFont="1" applyFill="1" applyBorder="1"/>
    <xf numFmtId="164" fontId="7" fillId="0" borderId="0" xfId="0" applyNumberFormat="1" applyFont="1" applyFill="1"/>
    <xf numFmtId="164" fontId="0" fillId="0" borderId="12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8" fillId="0" borderId="0" xfId="1" applyNumberFormat="1" applyFont="1" applyFill="1" applyBorder="1" applyAlignment="1"/>
    <xf numFmtId="3" fontId="9" fillId="0" borderId="0" xfId="1" applyNumberFormat="1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7" fillId="0" borderId="0" xfId="0" applyNumberFormat="1" applyFont="1"/>
    <xf numFmtId="164" fontId="9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4" fontId="2" fillId="0" borderId="0" xfId="0" applyNumberFormat="1" applyFont="1" applyFill="1" applyBorder="1"/>
    <xf numFmtId="164" fontId="2" fillId="0" borderId="12" xfId="0" applyNumberFormat="1" applyFont="1" applyFill="1" applyBorder="1"/>
    <xf numFmtId="3" fontId="9" fillId="0" borderId="0" xfId="0" applyNumberFormat="1" applyFont="1" applyFill="1" applyBorder="1" applyAlignment="1">
      <alignment horizontal="right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0" fillId="0" borderId="0" xfId="1" applyNumberFormat="1" applyFont="1" applyFill="1" applyBorder="1" applyAlignment="1"/>
    <xf numFmtId="3" fontId="10" fillId="3" borderId="0" xfId="1" applyNumberFormat="1" applyFont="1" applyFill="1" applyBorder="1" applyAlignment="1"/>
    <xf numFmtId="164" fontId="7" fillId="0" borderId="0" xfId="0" applyNumberFormat="1" applyFont="1" applyBorder="1"/>
    <xf numFmtId="0" fontId="7" fillId="0" borderId="12" xfId="0" applyFont="1" applyBorder="1"/>
    <xf numFmtId="3" fontId="0" fillId="0" borderId="0" xfId="0" applyNumberFormat="1" applyFill="1" applyBorder="1"/>
    <xf numFmtId="3" fontId="2" fillId="0" borderId="0" xfId="0" applyNumberFormat="1" applyFont="1"/>
    <xf numFmtId="3" fontId="7" fillId="0" borderId="0" xfId="0" applyNumberFormat="1" applyFont="1" applyBorder="1"/>
    <xf numFmtId="3" fontId="7" fillId="0" borderId="0" xfId="0" applyNumberFormat="1" applyFont="1"/>
    <xf numFmtId="3" fontId="2" fillId="0" borderId="12" xfId="0" applyNumberFormat="1" applyFont="1" applyBorder="1" applyAlignment="1">
      <alignment horizontal="right"/>
    </xf>
    <xf numFmtId="3" fontId="3" fillId="0" borderId="0" xfId="0" applyNumberFormat="1" applyFont="1" applyFill="1" applyBorder="1"/>
    <xf numFmtId="3" fontId="11" fillId="0" borderId="0" xfId="1" applyNumberFormat="1" applyFont="1" applyFill="1" applyBorder="1" applyAlignment="1"/>
    <xf numFmtId="3" fontId="7" fillId="0" borderId="12" xfId="0" applyNumberFormat="1" applyFont="1" applyBorder="1" applyAlignment="1">
      <alignment horizontal="right"/>
    </xf>
    <xf numFmtId="164" fontId="7" fillId="0" borderId="12" xfId="0" applyNumberFormat="1" applyFont="1" applyFill="1" applyBorder="1"/>
    <xf numFmtId="3" fontId="0" fillId="0" borderId="12" xfId="0" applyNumberFormat="1" applyFill="1" applyBorder="1"/>
    <xf numFmtId="164" fontId="0" fillId="0" borderId="12" xfId="0" applyNumberFormat="1" applyFill="1" applyBorder="1"/>
    <xf numFmtId="3" fontId="2" fillId="0" borderId="5" xfId="0" applyNumberFormat="1" applyFont="1" applyFill="1" applyBorder="1"/>
    <xf numFmtId="164" fontId="3" fillId="0" borderId="0" xfId="0" applyNumberFormat="1" applyFont="1" applyFill="1" applyBorder="1"/>
    <xf numFmtId="0" fontId="7" fillId="0" borderId="0" xfId="0" applyFont="1" applyBorder="1"/>
    <xf numFmtId="164" fontId="7" fillId="0" borderId="0" xfId="0" applyNumberFormat="1" applyFont="1" applyFill="1" applyBorder="1"/>
    <xf numFmtId="3" fontId="7" fillId="0" borderId="5" xfId="0" applyNumberFormat="1" applyFont="1" applyFill="1" applyBorder="1"/>
    <xf numFmtId="0" fontId="0" fillId="0" borderId="0" xfId="0" applyFill="1"/>
    <xf numFmtId="0" fontId="3" fillId="0" borderId="0" xfId="0" applyFont="1" applyFill="1"/>
    <xf numFmtId="164" fontId="3" fillId="0" borderId="12" xfId="0" applyNumberFormat="1" applyFont="1" applyBorder="1"/>
    <xf numFmtId="3" fontId="0" fillId="0" borderId="0" xfId="0" applyNumberFormat="1" applyFill="1"/>
    <xf numFmtId="0" fontId="2" fillId="0" borderId="0" xfId="0" applyFont="1" applyFill="1"/>
    <xf numFmtId="3" fontId="7" fillId="0" borderId="12" xfId="0" applyNumberFormat="1" applyFont="1" applyFill="1" applyBorder="1" applyAlignment="1">
      <alignment horizontal="right"/>
    </xf>
    <xf numFmtId="164" fontId="7" fillId="0" borderId="13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3" fontId="7" fillId="0" borderId="13" xfId="0" applyNumberFormat="1" applyFont="1" applyFill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6" xfId="0" applyFont="1" applyBorder="1"/>
    <xf numFmtId="3" fontId="7" fillId="0" borderId="4" xfId="0" applyNumberFormat="1" applyFont="1" applyBorder="1"/>
    <xf numFmtId="3" fontId="7" fillId="0" borderId="4" xfId="0" applyNumberFormat="1" applyFont="1" applyFill="1" applyBorder="1"/>
    <xf numFmtId="164" fontId="7" fillId="0" borderId="14" xfId="0" applyNumberFormat="1" applyFont="1" applyFill="1" applyBorder="1"/>
    <xf numFmtId="3" fontId="7" fillId="0" borderId="14" xfId="0" applyNumberFormat="1" applyFont="1" applyFill="1" applyBorder="1"/>
    <xf numFmtId="164" fontId="7" fillId="0" borderId="4" xfId="0" applyNumberFormat="1" applyFont="1" applyFill="1" applyBorder="1"/>
    <xf numFmtId="164" fontId="7" fillId="0" borderId="1" xfId="0" applyNumberFormat="1" applyFont="1" applyFill="1" applyBorder="1"/>
    <xf numFmtId="3" fontId="0" fillId="0" borderId="4" xfId="0" applyNumberFormat="1" applyFill="1" applyBorder="1"/>
    <xf numFmtId="3" fontId="0" fillId="0" borderId="4" xfId="0" applyNumberFormat="1" applyBorder="1"/>
    <xf numFmtId="164" fontId="0" fillId="0" borderId="4" xfId="0" applyNumberFormat="1" applyBorder="1"/>
    <xf numFmtId="3" fontId="0" fillId="0" borderId="0" xfId="0" applyNumberFormat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7" fontId="0" fillId="0" borderId="0" xfId="0" applyNumberFormat="1" applyBorder="1"/>
    <xf numFmtId="164" fontId="0" fillId="0" borderId="0" xfId="0" applyNumberFormat="1"/>
    <xf numFmtId="3" fontId="0" fillId="0" borderId="0" xfId="0" applyNumberFormat="1"/>
    <xf numFmtId="3" fontId="2" fillId="0" borderId="0" xfId="0" applyNumberFormat="1" applyFont="1" applyBorder="1"/>
    <xf numFmtId="3" fontId="2" fillId="0" borderId="5" xfId="0" applyNumberFormat="1" applyFont="1" applyBorder="1"/>
    <xf numFmtId="0" fontId="2" fillId="0" borderId="0" xfId="0" applyFont="1" applyFill="1"/>
    <xf numFmtId="0" fontId="2" fillId="0" borderId="5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Euro" xfId="2"/>
    <cellStyle name="Normal" xfId="0" builtinId="0"/>
    <cellStyle name="Normal_proytot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4"/>
  <sheetViews>
    <sheetView tabSelected="1" workbookViewId="0">
      <selection activeCell="R6" sqref="R6"/>
    </sheetView>
  </sheetViews>
  <sheetFormatPr baseColWidth="10" defaultRowHeight="12.75" x14ac:dyDescent="0.2"/>
  <cols>
    <col min="1" max="1" width="3.28515625" customWidth="1"/>
    <col min="2" max="2" width="22.42578125" customWidth="1"/>
    <col min="3" max="6" width="9.85546875" style="126" hidden="1" customWidth="1"/>
    <col min="7" max="8" width="9.85546875" style="126" customWidth="1"/>
    <col min="9" max="10" width="9.85546875" style="101" customWidth="1"/>
    <col min="11" max="11" width="9.85546875" style="126" customWidth="1"/>
    <col min="12" max="12" width="9.85546875" style="125" customWidth="1"/>
    <col min="13" max="13" width="9.85546875" style="9" customWidth="1"/>
    <col min="14" max="14" width="9.85546875" style="126" customWidth="1"/>
    <col min="15" max="15" width="9.85546875" style="9" customWidth="1"/>
    <col min="16" max="16" width="9.85546875" style="126" customWidth="1"/>
    <col min="17" max="17" width="8.42578125" style="126" customWidth="1"/>
    <col min="18" max="18" width="11.42578125" style="98"/>
    <col min="19" max="19" width="12.140625" style="98" customWidth="1"/>
    <col min="20" max="23" width="11.5703125" style="98" customWidth="1"/>
    <col min="24" max="28" width="11.42578125" style="98"/>
    <col min="29" max="32" width="11.42578125" style="10"/>
    <col min="33" max="38" width="11.42578125" style="98"/>
    <col min="39" max="40" width="11.42578125" style="10"/>
    <col min="41" max="42" width="11.42578125" style="98"/>
    <col min="57" max="58" width="8.42578125" customWidth="1"/>
  </cols>
  <sheetData>
    <row r="1" spans="1:68" ht="12.7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42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4"/>
      <c r="R2" s="4"/>
      <c r="S2" s="4"/>
      <c r="T2" s="4"/>
      <c r="U2" s="4"/>
      <c r="V2" s="4"/>
      <c r="W2" s="4"/>
      <c r="X2" s="4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2">
      <c r="A3" s="5"/>
      <c r="B3" s="5"/>
      <c r="C3" s="6"/>
      <c r="D3" s="6"/>
      <c r="E3" s="6"/>
      <c r="F3" s="6"/>
      <c r="G3" s="6"/>
      <c r="H3" s="6"/>
      <c r="I3" s="7"/>
      <c r="J3" s="7"/>
      <c r="K3" s="6"/>
      <c r="L3" s="8"/>
      <c r="M3" s="6"/>
      <c r="N3" s="6"/>
      <c r="O3" s="6"/>
      <c r="P3" s="6"/>
      <c r="Q3" s="9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G3" s="10"/>
      <c r="AH3" s="10"/>
      <c r="AI3" s="10"/>
      <c r="AJ3" s="10"/>
      <c r="AK3" s="10"/>
      <c r="AL3" s="10"/>
      <c r="AO3" s="10"/>
      <c r="AP3" s="10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24.75" customHeight="1" x14ac:dyDescent="0.2">
      <c r="A4" s="138" t="s">
        <v>1</v>
      </c>
      <c r="B4" s="139"/>
      <c r="C4" s="144" t="s">
        <v>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27" customHeight="1" x14ac:dyDescent="0.2">
      <c r="A5" s="140"/>
      <c r="B5" s="141"/>
      <c r="C5" s="146">
        <v>2011</v>
      </c>
      <c r="D5" s="143"/>
      <c r="E5" s="146">
        <v>2012</v>
      </c>
      <c r="F5" s="143"/>
      <c r="G5" s="146">
        <v>2013</v>
      </c>
      <c r="H5" s="143"/>
      <c r="I5" s="146">
        <v>2014</v>
      </c>
      <c r="J5" s="142"/>
      <c r="K5" s="146">
        <v>2015</v>
      </c>
      <c r="L5" s="142"/>
      <c r="M5" s="146" t="s">
        <v>3</v>
      </c>
      <c r="N5" s="142"/>
      <c r="O5" s="146" t="s">
        <v>4</v>
      </c>
      <c r="P5" s="142"/>
      <c r="Q5" s="13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G5" s="10"/>
      <c r="AH5" s="10"/>
      <c r="AI5" s="10"/>
      <c r="AJ5" s="10"/>
      <c r="AK5" s="10"/>
      <c r="AL5" s="10"/>
      <c r="AM5" s="131"/>
      <c r="AN5" s="131"/>
      <c r="AO5" s="10"/>
      <c r="AP5" s="10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132"/>
      <c r="BF5" s="132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33.75" customHeight="1" x14ac:dyDescent="0.2">
      <c r="A6" s="142"/>
      <c r="B6" s="143"/>
      <c r="C6" s="14" t="s">
        <v>5</v>
      </c>
      <c r="D6" s="15" t="s">
        <v>6</v>
      </c>
      <c r="E6" s="14" t="s">
        <v>5</v>
      </c>
      <c r="F6" s="14" t="s">
        <v>6</v>
      </c>
      <c r="G6" s="16" t="s">
        <v>5</v>
      </c>
      <c r="H6" s="15" t="s">
        <v>6</v>
      </c>
      <c r="I6" s="14" t="s">
        <v>5</v>
      </c>
      <c r="J6" s="15" t="s">
        <v>6</v>
      </c>
      <c r="K6" s="14" t="s">
        <v>5</v>
      </c>
      <c r="L6" s="17" t="s">
        <v>6</v>
      </c>
      <c r="M6" s="14" t="s">
        <v>5</v>
      </c>
      <c r="N6" s="17" t="s">
        <v>6</v>
      </c>
      <c r="O6" s="14" t="s">
        <v>5</v>
      </c>
      <c r="P6" s="17" t="s">
        <v>6</v>
      </c>
      <c r="Q6" s="18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0"/>
      <c r="AP6" s="10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18"/>
      <c r="BF6" s="19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x14ac:dyDescent="0.2">
      <c r="B7" s="20"/>
      <c r="C7" s="21"/>
      <c r="D7" s="21"/>
      <c r="E7" s="21"/>
      <c r="F7" s="22"/>
      <c r="G7" s="22"/>
      <c r="H7" s="23"/>
      <c r="I7" s="24"/>
      <c r="J7" s="25"/>
      <c r="K7" s="26"/>
      <c r="L7" s="27"/>
      <c r="M7" s="26"/>
      <c r="N7" s="28"/>
      <c r="O7" s="21"/>
      <c r="P7" s="21"/>
      <c r="Q7" s="9"/>
      <c r="R7" s="10"/>
      <c r="S7" s="10"/>
      <c r="T7" s="10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10"/>
      <c r="AH7" s="10"/>
      <c r="AI7" s="10"/>
      <c r="AJ7" s="10"/>
      <c r="AK7" s="10"/>
      <c r="AL7" s="10"/>
      <c r="AO7" s="10"/>
      <c r="AP7" s="10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s="48" customFormat="1" ht="15.75" x14ac:dyDescent="0.25">
      <c r="A8" s="30" t="s">
        <v>7</v>
      </c>
      <c r="B8" s="31"/>
      <c r="C8" s="32">
        <f t="shared" ref="C8:L8" si="0">SUM(C9:C11)</f>
        <v>130100</v>
      </c>
      <c r="D8" s="33">
        <f t="shared" si="0"/>
        <v>3493.7232482442091</v>
      </c>
      <c r="E8" s="34">
        <f t="shared" si="0"/>
        <v>168697</v>
      </c>
      <c r="F8" s="35">
        <f t="shared" si="0"/>
        <v>4454.033268814268</v>
      </c>
      <c r="G8" s="36">
        <f t="shared" si="0"/>
        <v>163904</v>
      </c>
      <c r="H8" s="37">
        <f t="shared" si="0"/>
        <v>4256.3782312987005</v>
      </c>
      <c r="I8" s="38">
        <f t="shared" si="0"/>
        <v>133322</v>
      </c>
      <c r="J8" s="37">
        <f t="shared" si="0"/>
        <v>3406.9145683602605</v>
      </c>
      <c r="K8" s="34">
        <f t="shared" si="0"/>
        <v>129224</v>
      </c>
      <c r="L8" s="35">
        <f t="shared" si="0"/>
        <v>3250.7000000000003</v>
      </c>
      <c r="M8" s="34">
        <f>SUM(M9:M11)</f>
        <v>148341</v>
      </c>
      <c r="N8" s="35">
        <f>SUM(N9:N11)</f>
        <v>3674.5</v>
      </c>
      <c r="O8" s="32">
        <f>SUM(O9:O11)</f>
        <v>114201</v>
      </c>
      <c r="P8" s="35">
        <f>SUM(P9:P11)</f>
        <v>2786.7000000000003</v>
      </c>
      <c r="Q8" s="39"/>
      <c r="R8" s="40"/>
      <c r="S8" s="41"/>
      <c r="T8" s="41"/>
      <c r="U8" s="42"/>
      <c r="V8" s="43"/>
      <c r="W8" s="43"/>
      <c r="X8" s="43"/>
      <c r="Y8" s="43"/>
      <c r="Z8" s="44"/>
      <c r="AA8" s="41"/>
      <c r="AB8" s="45"/>
      <c r="AC8" s="45"/>
      <c r="AD8" s="45"/>
      <c r="AE8" s="45"/>
      <c r="AF8" s="45"/>
      <c r="AG8" s="41"/>
      <c r="AH8" s="133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7"/>
      <c r="BG8" s="46"/>
      <c r="BH8" s="46"/>
      <c r="BI8" s="46"/>
      <c r="BJ8" s="46"/>
      <c r="BK8" s="46"/>
      <c r="BL8" s="46"/>
      <c r="BM8" s="46"/>
      <c r="BN8" s="46"/>
      <c r="BO8" s="46"/>
      <c r="BP8" s="46"/>
    </row>
    <row r="9" spans="1:68" x14ac:dyDescent="0.2">
      <c r="A9" s="49"/>
      <c r="B9" s="50" t="s">
        <v>8</v>
      </c>
      <c r="C9" s="51">
        <v>5931</v>
      </c>
      <c r="D9" s="52">
        <v>159.27188766592164</v>
      </c>
      <c r="E9" s="53">
        <v>11794</v>
      </c>
      <c r="F9" s="54">
        <v>311.39183490160161</v>
      </c>
      <c r="G9" s="55">
        <v>9368</v>
      </c>
      <c r="H9" s="56">
        <v>243.27823129870009</v>
      </c>
      <c r="I9" s="57">
        <v>6254</v>
      </c>
      <c r="J9" s="56">
        <v>159.81498872427801</v>
      </c>
      <c r="K9" s="57">
        <f>K13+K17+K21+K25+K29+K33+K37+K41+K45+K49+K53+K57</f>
        <v>5922</v>
      </c>
      <c r="L9" s="58">
        <v>149</v>
      </c>
      <c r="M9" s="53">
        <f>M13+M17+M21+M25+M29+M33+M37+M41+M45+M49+M53+M57</f>
        <v>6802</v>
      </c>
      <c r="N9" s="54">
        <v>168.5</v>
      </c>
      <c r="O9" s="28">
        <f>O13+O17+O21+O25+O29+O33+O37+O41+O45+O49+O53+O57</f>
        <v>5933</v>
      </c>
      <c r="P9" s="59">
        <v>144.80000000000001</v>
      </c>
      <c r="Q9" s="27"/>
      <c r="R9" s="10"/>
      <c r="S9" s="10"/>
      <c r="T9" s="10"/>
      <c r="U9" s="10"/>
      <c r="V9" s="10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10"/>
      <c r="AH9" s="133"/>
      <c r="AI9" s="60"/>
      <c r="AJ9" s="60"/>
      <c r="AK9" s="60"/>
      <c r="AL9" s="60"/>
      <c r="AO9" s="10"/>
      <c r="AP9" s="10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27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x14ac:dyDescent="0.2">
      <c r="A10" s="49"/>
      <c r="B10" s="50" t="s">
        <v>9</v>
      </c>
      <c r="C10" s="51">
        <v>118983</v>
      </c>
      <c r="D10" s="52">
        <v>3195.1858051179152</v>
      </c>
      <c r="E10" s="53">
        <v>148376</v>
      </c>
      <c r="F10" s="54">
        <v>3917.5067742377514</v>
      </c>
      <c r="G10" s="55">
        <f>G14+G18+G22+G26+G30+G34+G38+G42+G50+G54+G58</f>
        <v>145494</v>
      </c>
      <c r="H10" s="56">
        <v>3778.3</v>
      </c>
      <c r="I10" s="57">
        <v>117860</v>
      </c>
      <c r="J10" s="56">
        <v>3011.7995796359824</v>
      </c>
      <c r="K10" s="57">
        <f>K14+K18+K22+K26+K30+K34+K38+K42+K46+K50+K54+K58</f>
        <v>113031</v>
      </c>
      <c r="L10" s="58">
        <v>2843.3</v>
      </c>
      <c r="M10" s="53">
        <f>M14+M18+M22+M26+M30+M34+M38+M42+M46+M50+M54+M58</f>
        <v>128497</v>
      </c>
      <c r="N10" s="54">
        <v>3182.9</v>
      </c>
      <c r="O10" s="28">
        <f>O14+O18+O22+O26+O30+O34+O38+O42+O46+O50+O54+O58</f>
        <v>96369</v>
      </c>
      <c r="P10" s="59">
        <v>2351.5</v>
      </c>
      <c r="Q10" s="27"/>
      <c r="R10" s="10"/>
      <c r="S10" s="10"/>
      <c r="T10" s="61" t="s">
        <v>10</v>
      </c>
      <c r="U10" s="10"/>
      <c r="V10" s="10"/>
      <c r="W10" s="10"/>
      <c r="X10" s="10"/>
      <c r="Y10" s="10"/>
      <c r="Z10" s="10"/>
      <c r="AA10" s="10"/>
      <c r="AB10" s="10"/>
      <c r="AG10" s="10"/>
      <c r="AH10" s="62"/>
      <c r="AI10" s="62"/>
      <c r="AJ10" s="62"/>
      <c r="AK10" s="62"/>
      <c r="AL10" s="62"/>
      <c r="AO10" s="10"/>
      <c r="AP10" s="10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27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x14ac:dyDescent="0.2">
      <c r="A11" s="49"/>
      <c r="B11" s="50" t="s">
        <v>11</v>
      </c>
      <c r="C11" s="51">
        <v>5186</v>
      </c>
      <c r="D11" s="52">
        <v>139.26555546037255</v>
      </c>
      <c r="E11" s="53">
        <v>8527</v>
      </c>
      <c r="F11" s="54">
        <v>225.13465967491581</v>
      </c>
      <c r="G11" s="55">
        <v>9042</v>
      </c>
      <c r="H11" s="56">
        <v>234.8</v>
      </c>
      <c r="I11" s="57">
        <v>9208</v>
      </c>
      <c r="J11" s="56">
        <v>235.3</v>
      </c>
      <c r="K11" s="57">
        <f>K15+K19+K23+K27+K31+K35+K39+K43+K47+K51+K55+K59</f>
        <v>10271</v>
      </c>
      <c r="L11" s="58">
        <v>258.39999999999998</v>
      </c>
      <c r="M11" s="53">
        <f>M15+M19+M23+M27+M31+M35+M39+M43+M47+M51+M55+M59</f>
        <v>13042</v>
      </c>
      <c r="N11" s="54">
        <v>323.10000000000002</v>
      </c>
      <c r="O11" s="28">
        <f>O15+O19+O23+O27+O31+O35+O39+O43+O47+O51+O55+O59</f>
        <v>11899</v>
      </c>
      <c r="P11" s="59">
        <v>290.39999999999998</v>
      </c>
      <c r="Q11" s="27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G11" s="10"/>
      <c r="AH11" s="63"/>
      <c r="AI11" s="63"/>
      <c r="AJ11" s="63"/>
      <c r="AK11" s="63"/>
      <c r="AL11" s="63"/>
      <c r="AO11" s="10"/>
      <c r="AP11" s="10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27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s="66" customFormat="1" ht="15.75" x14ac:dyDescent="0.25">
      <c r="A12" s="135" t="s">
        <v>12</v>
      </c>
      <c r="B12" s="136"/>
      <c r="C12" s="32">
        <v>5007</v>
      </c>
      <c r="D12" s="33">
        <v>3602.7803361731521</v>
      </c>
      <c r="E12" s="34">
        <v>6189</v>
      </c>
      <c r="F12" s="35">
        <v>4320.9617962466491</v>
      </c>
      <c r="G12" s="36">
        <v>4627</v>
      </c>
      <c r="H12" s="37">
        <v>3135.4398899512776</v>
      </c>
      <c r="I12" s="38">
        <v>3180</v>
      </c>
      <c r="J12" s="37">
        <v>2092.0502092050206</v>
      </c>
      <c r="K12" s="34">
        <f t="shared" ref="K12:P12" si="1">SUM(K13:K15)</f>
        <v>2550</v>
      </c>
      <c r="L12" s="35">
        <f t="shared" si="1"/>
        <v>1629.6000000000001</v>
      </c>
      <c r="M12" s="34">
        <f t="shared" si="1"/>
        <v>2784</v>
      </c>
      <c r="N12" s="35">
        <f t="shared" si="1"/>
        <v>1729.3</v>
      </c>
      <c r="O12" s="35">
        <f t="shared" si="1"/>
        <v>1709</v>
      </c>
      <c r="P12" s="35">
        <f t="shared" si="1"/>
        <v>1031.8</v>
      </c>
      <c r="Q12" s="39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39"/>
      <c r="BG12" s="65"/>
      <c r="BH12" s="65"/>
      <c r="BI12" s="65"/>
      <c r="BJ12" s="65"/>
      <c r="BK12" s="65"/>
      <c r="BL12" s="65"/>
      <c r="BM12" s="65"/>
      <c r="BN12" s="65"/>
      <c r="BO12" s="65"/>
      <c r="BP12" s="65"/>
    </row>
    <row r="13" spans="1:68" x14ac:dyDescent="0.2">
      <c r="A13" s="49"/>
      <c r="B13" s="50" t="s">
        <v>8</v>
      </c>
      <c r="C13" s="51">
        <v>1499</v>
      </c>
      <c r="D13" s="52">
        <v>1078.6034998848722</v>
      </c>
      <c r="E13" s="53">
        <v>1575</v>
      </c>
      <c r="F13" s="54">
        <v>1099.6146112600536</v>
      </c>
      <c r="G13" s="55">
        <v>1446</v>
      </c>
      <c r="H13" s="56">
        <v>979.86731810450556</v>
      </c>
      <c r="I13" s="57">
        <v>1007</v>
      </c>
      <c r="J13" s="56">
        <v>662.4825662482566</v>
      </c>
      <c r="K13" s="53">
        <v>798</v>
      </c>
      <c r="L13" s="67">
        <v>510</v>
      </c>
      <c r="M13" s="53">
        <v>1001</v>
      </c>
      <c r="N13" s="54">
        <v>621.79999999999995</v>
      </c>
      <c r="O13" s="28">
        <v>534</v>
      </c>
      <c r="P13" s="59">
        <v>322.39999999999998</v>
      </c>
      <c r="Q13" s="27"/>
      <c r="R13" s="10"/>
      <c r="S13" s="10"/>
      <c r="T13" s="10"/>
      <c r="U13" s="68"/>
      <c r="V13" s="69"/>
      <c r="W13" s="69"/>
      <c r="X13" s="69"/>
      <c r="Y13" s="69"/>
      <c r="Z13" s="10"/>
      <c r="AA13" s="10"/>
      <c r="AB13" s="63"/>
      <c r="AC13" s="63"/>
      <c r="AD13" s="63"/>
      <c r="AE13" s="63"/>
      <c r="AF13" s="63"/>
      <c r="AG13" s="10"/>
      <c r="AH13" s="10"/>
      <c r="AI13" s="10"/>
      <c r="AJ13" s="10"/>
      <c r="AK13" s="10"/>
      <c r="AL13" s="10"/>
      <c r="AO13" s="10"/>
      <c r="AP13" s="10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27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x14ac:dyDescent="0.2">
      <c r="A14" s="49"/>
      <c r="B14" s="50" t="s">
        <v>9</v>
      </c>
      <c r="C14" s="51">
        <v>3346</v>
      </c>
      <c r="D14" s="52">
        <v>2407.6099470412155</v>
      </c>
      <c r="E14" s="53">
        <v>4473</v>
      </c>
      <c r="F14" s="54">
        <v>3122.9054959785522</v>
      </c>
      <c r="G14" s="55">
        <v>3072</v>
      </c>
      <c r="H14" s="56">
        <v>2081.7098210352983</v>
      </c>
      <c r="I14" s="57">
        <v>2080</v>
      </c>
      <c r="J14" s="56">
        <v>1368.3850424988816</v>
      </c>
      <c r="K14" s="53">
        <v>1621</v>
      </c>
      <c r="L14" s="67">
        <v>1035.9000000000001</v>
      </c>
      <c r="M14" s="53">
        <v>1323</v>
      </c>
      <c r="N14" s="54">
        <v>821.8</v>
      </c>
      <c r="O14" s="28">
        <v>694</v>
      </c>
      <c r="P14" s="59">
        <v>419</v>
      </c>
      <c r="Q14" s="27"/>
      <c r="R14" s="70"/>
      <c r="S14" s="70"/>
      <c r="T14" s="70"/>
      <c r="U14" s="70"/>
      <c r="V14" s="70"/>
      <c r="W14" s="70"/>
      <c r="X14" s="70"/>
      <c r="Y14" s="10"/>
      <c r="Z14" s="10"/>
      <c r="AA14" s="10"/>
      <c r="AB14" s="10"/>
      <c r="AG14" s="10"/>
      <c r="AH14" s="10"/>
      <c r="AI14" s="10"/>
      <c r="AJ14" s="10"/>
      <c r="AK14" s="10"/>
      <c r="AL14" s="10"/>
      <c r="AO14" s="10"/>
      <c r="AP14" s="10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27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x14ac:dyDescent="0.2">
      <c r="A15" s="49"/>
      <c r="B15" s="50" t="s">
        <v>11</v>
      </c>
      <c r="C15" s="51">
        <v>162</v>
      </c>
      <c r="D15" s="52">
        <v>116.56688924706424</v>
      </c>
      <c r="E15" s="51">
        <v>141</v>
      </c>
      <c r="F15" s="54">
        <v>98.4416890080429</v>
      </c>
      <c r="G15" s="55">
        <v>109</v>
      </c>
      <c r="H15" s="56">
        <v>73.862750811473802</v>
      </c>
      <c r="I15" s="57">
        <v>93</v>
      </c>
      <c r="J15" s="56">
        <v>61.182600457882685</v>
      </c>
      <c r="K15" s="53">
        <v>131</v>
      </c>
      <c r="L15" s="67">
        <v>83.7</v>
      </c>
      <c r="M15" s="53">
        <v>460</v>
      </c>
      <c r="N15" s="54">
        <v>285.7</v>
      </c>
      <c r="O15" s="28">
        <v>481</v>
      </c>
      <c r="P15" s="59">
        <v>290.39999999999998</v>
      </c>
      <c r="Q15" s="27"/>
      <c r="R15" s="70"/>
      <c r="S15" s="70"/>
      <c r="T15" s="70"/>
      <c r="U15" s="71"/>
      <c r="V15" s="71"/>
      <c r="W15" s="71"/>
      <c r="X15" s="71"/>
      <c r="Y15" s="71"/>
      <c r="Z15" s="72"/>
      <c r="AA15" s="70"/>
      <c r="AB15" s="70"/>
      <c r="AC15" s="70"/>
      <c r="AD15" s="73"/>
      <c r="AE15" s="70"/>
      <c r="AF15" s="70"/>
      <c r="AG15" s="10"/>
      <c r="AH15" s="10"/>
      <c r="AI15" s="10"/>
      <c r="AJ15" s="10"/>
      <c r="AK15" s="10"/>
      <c r="AL15" s="10"/>
      <c r="AO15" s="10"/>
      <c r="AP15" s="10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27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66" customFormat="1" ht="15.75" x14ac:dyDescent="0.25">
      <c r="A16" s="127" t="s">
        <v>13</v>
      </c>
      <c r="B16" s="128"/>
      <c r="C16" s="32">
        <v>8443</v>
      </c>
      <c r="D16" s="33">
        <v>3412.5402670051053</v>
      </c>
      <c r="E16" s="32">
        <v>11838</v>
      </c>
      <c r="F16" s="35">
        <v>4738.5548968669818</v>
      </c>
      <c r="G16" s="36">
        <f>G17+G18+G19</f>
        <v>8944</v>
      </c>
      <c r="H16" s="37">
        <f>H17+H18+H19</f>
        <v>3545.9418517799013</v>
      </c>
      <c r="I16" s="38">
        <v>7689</v>
      </c>
      <c r="J16" s="37">
        <v>3020.0195600174388</v>
      </c>
      <c r="K16" s="34">
        <f t="shared" ref="K16:P16" si="2">SUM(K17:K19)</f>
        <v>6919</v>
      </c>
      <c r="L16" s="35">
        <f t="shared" si="2"/>
        <v>2692.5</v>
      </c>
      <c r="M16" s="34">
        <f t="shared" si="2"/>
        <v>14645</v>
      </c>
      <c r="N16" s="35">
        <f t="shared" si="2"/>
        <v>5647.4</v>
      </c>
      <c r="O16" s="35">
        <f t="shared" si="2"/>
        <v>6017</v>
      </c>
      <c r="P16" s="35">
        <f t="shared" si="2"/>
        <v>2302.7000000000003</v>
      </c>
      <c r="Q16" s="39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39"/>
      <c r="BG16" s="65"/>
      <c r="BH16" s="65"/>
      <c r="BI16" s="65"/>
      <c r="BJ16" s="65"/>
      <c r="BK16" s="65"/>
      <c r="BL16" s="65"/>
      <c r="BM16" s="65"/>
      <c r="BN16" s="65"/>
      <c r="BO16" s="65"/>
      <c r="BP16" s="65"/>
    </row>
    <row r="17" spans="1:68" x14ac:dyDescent="0.2">
      <c r="A17" s="49"/>
      <c r="B17" s="50" t="s">
        <v>8</v>
      </c>
      <c r="C17" s="51">
        <v>137</v>
      </c>
      <c r="D17" s="52">
        <v>55.373447421497019</v>
      </c>
      <c r="E17" s="51">
        <v>266</v>
      </c>
      <c r="F17" s="54">
        <v>106.47538457227718</v>
      </c>
      <c r="G17" s="55">
        <v>183</v>
      </c>
      <c r="H17" s="56">
        <v>72.551965841107219</v>
      </c>
      <c r="I17" s="57">
        <v>122</v>
      </c>
      <c r="J17" s="56">
        <v>47.918115011331459</v>
      </c>
      <c r="K17" s="53">
        <v>119</v>
      </c>
      <c r="L17" s="67">
        <v>46.3</v>
      </c>
      <c r="M17" s="53">
        <v>172</v>
      </c>
      <c r="N17" s="54">
        <v>66.3</v>
      </c>
      <c r="O17" s="28">
        <v>245</v>
      </c>
      <c r="P17" s="59">
        <v>93.8</v>
      </c>
      <c r="Q17" s="27"/>
      <c r="R17" s="10"/>
      <c r="S17" s="10"/>
      <c r="T17" s="10"/>
      <c r="U17" s="68"/>
      <c r="V17" s="69"/>
      <c r="W17" s="69"/>
      <c r="X17" s="69"/>
      <c r="Y17" s="69"/>
      <c r="Z17" s="10"/>
      <c r="AA17" s="10"/>
      <c r="AB17" s="63"/>
      <c r="AC17" s="63"/>
      <c r="AD17" s="63"/>
      <c r="AE17" s="63"/>
      <c r="AF17" s="63"/>
      <c r="AG17" s="10"/>
      <c r="AH17" s="10"/>
      <c r="AI17" s="10"/>
      <c r="AJ17" s="10"/>
      <c r="AK17" s="10"/>
      <c r="AL17" s="10"/>
      <c r="AO17" s="10"/>
      <c r="AP17" s="10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27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x14ac:dyDescent="0.2">
      <c r="A18" s="49"/>
      <c r="B18" s="50" t="s">
        <v>9</v>
      </c>
      <c r="C18" s="51">
        <v>7888</v>
      </c>
      <c r="D18" s="52">
        <v>3188.2171770859018</v>
      </c>
      <c r="E18" s="51">
        <v>10986</v>
      </c>
      <c r="F18" s="54">
        <v>4397.5134395151772</v>
      </c>
      <c r="G18" s="55">
        <v>8164</v>
      </c>
      <c r="H18" s="56">
        <v>3236.6898859387943</v>
      </c>
      <c r="I18" s="57">
        <v>7142</v>
      </c>
      <c r="J18" s="56">
        <v>2805.1735853354858</v>
      </c>
      <c r="K18" s="53">
        <v>6349</v>
      </c>
      <c r="L18" s="67">
        <v>2470.6999999999998</v>
      </c>
      <c r="M18" s="53">
        <v>13777</v>
      </c>
      <c r="N18" s="54">
        <v>5312.7</v>
      </c>
      <c r="O18" s="28">
        <v>5187</v>
      </c>
      <c r="P18" s="59">
        <v>1985</v>
      </c>
      <c r="Q18" s="27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G18" s="10"/>
      <c r="AH18" s="10"/>
      <c r="AI18" s="10"/>
      <c r="AJ18" s="10"/>
      <c r="AK18" s="10"/>
      <c r="AL18" s="10"/>
      <c r="AO18" s="10"/>
      <c r="AP18" s="10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27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x14ac:dyDescent="0.2">
      <c r="A19" s="49"/>
      <c r="B19" s="50" t="s">
        <v>11</v>
      </c>
      <c r="C19" s="51">
        <v>418</v>
      </c>
      <c r="D19" s="52">
        <v>168.94964249770624</v>
      </c>
      <c r="E19" s="51">
        <v>586</v>
      </c>
      <c r="F19" s="54">
        <v>234.5660727795279</v>
      </c>
      <c r="G19" s="55">
        <v>597</v>
      </c>
      <c r="H19" s="56">
        <v>236.7</v>
      </c>
      <c r="I19" s="57">
        <v>425</v>
      </c>
      <c r="J19" s="56">
        <v>166.92785967062187</v>
      </c>
      <c r="K19" s="53">
        <v>451</v>
      </c>
      <c r="L19" s="67">
        <v>175.5</v>
      </c>
      <c r="M19" s="53">
        <v>696</v>
      </c>
      <c r="N19" s="54">
        <v>268.39999999999998</v>
      </c>
      <c r="O19" s="28">
        <v>585</v>
      </c>
      <c r="P19" s="59">
        <v>223.9</v>
      </c>
      <c r="Q19" s="27"/>
      <c r="R19" s="10"/>
      <c r="S19" s="10"/>
      <c r="T19" s="10"/>
      <c r="U19" s="10"/>
      <c r="V19" s="10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10"/>
      <c r="AH19" s="10"/>
      <c r="AI19" s="10"/>
      <c r="AJ19" s="10"/>
      <c r="AK19" s="10"/>
      <c r="AL19" s="10"/>
      <c r="AO19" s="10"/>
      <c r="AP19" s="10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27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s="66" customFormat="1" ht="15.75" x14ac:dyDescent="0.25">
      <c r="A20" s="127" t="s">
        <v>14</v>
      </c>
      <c r="B20" s="128"/>
      <c r="C20" s="32">
        <v>8026</v>
      </c>
      <c r="D20" s="33">
        <v>3094.7671212804762</v>
      </c>
      <c r="E20" s="32">
        <v>7215</v>
      </c>
      <c r="F20" s="35">
        <v>2736.4891773085687</v>
      </c>
      <c r="G20" s="36">
        <v>7837</v>
      </c>
      <c r="H20" s="37">
        <v>2924.231908717099</v>
      </c>
      <c r="I20" s="38">
        <v>7300</v>
      </c>
      <c r="J20" s="37">
        <v>2679.8628497588124</v>
      </c>
      <c r="K20" s="34">
        <f t="shared" ref="K20:P20" si="3">SUM(K21:K23)</f>
        <v>6251</v>
      </c>
      <c r="L20" s="35">
        <f t="shared" si="3"/>
        <v>2258.8000000000002</v>
      </c>
      <c r="M20" s="34">
        <f t="shared" si="3"/>
        <v>8132</v>
      </c>
      <c r="N20" s="35">
        <f t="shared" si="3"/>
        <v>2893</v>
      </c>
      <c r="O20" s="35">
        <f t="shared" si="3"/>
        <v>7611</v>
      </c>
      <c r="P20" s="35">
        <f t="shared" si="3"/>
        <v>2666.5</v>
      </c>
      <c r="Q20" s="39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39"/>
      <c r="BG20" s="65"/>
      <c r="BH20" s="65"/>
      <c r="BI20" s="65"/>
      <c r="BJ20" s="65"/>
      <c r="BK20" s="65"/>
      <c r="BL20" s="65"/>
      <c r="BM20" s="65"/>
      <c r="BN20" s="65"/>
      <c r="BO20" s="65"/>
      <c r="BP20" s="65"/>
    </row>
    <row r="21" spans="1:68" x14ac:dyDescent="0.2">
      <c r="A21" s="49"/>
      <c r="B21" s="50" t="s">
        <v>8</v>
      </c>
      <c r="C21" s="51">
        <v>346</v>
      </c>
      <c r="D21" s="52">
        <v>133.41507898866743</v>
      </c>
      <c r="E21" s="51">
        <v>489</v>
      </c>
      <c r="F21" s="54">
        <v>185.46683405459325</v>
      </c>
      <c r="G21" s="55">
        <v>379</v>
      </c>
      <c r="H21" s="56">
        <v>141.41685509809628</v>
      </c>
      <c r="I21" s="57">
        <v>57</v>
      </c>
      <c r="J21" s="56">
        <v>20.924956498116753</v>
      </c>
      <c r="K21" s="53">
        <v>45</v>
      </c>
      <c r="L21" s="67">
        <v>16.3</v>
      </c>
      <c r="M21" s="53">
        <v>20</v>
      </c>
      <c r="N21" s="54">
        <v>7.1</v>
      </c>
      <c r="O21" s="28">
        <v>97</v>
      </c>
      <c r="P21" s="59">
        <v>34</v>
      </c>
      <c r="Q21" s="27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G21" s="10"/>
      <c r="AH21" s="10"/>
      <c r="AI21" s="10"/>
      <c r="AJ21" s="10"/>
      <c r="AK21" s="10"/>
      <c r="AL21" s="10"/>
      <c r="AO21" s="10"/>
      <c r="AP21" s="10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27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x14ac:dyDescent="0.2">
      <c r="A22" s="49"/>
      <c r="B22" s="50" t="s">
        <v>9</v>
      </c>
      <c r="C22" s="51">
        <v>7554</v>
      </c>
      <c r="D22" s="52">
        <v>2912.7673603479589</v>
      </c>
      <c r="E22" s="51">
        <v>6565</v>
      </c>
      <c r="F22" s="54">
        <v>2489.9586207942834</v>
      </c>
      <c r="G22" s="55">
        <v>7238</v>
      </c>
      <c r="H22" s="56">
        <v>2700.726113984224</v>
      </c>
      <c r="I22" s="57">
        <v>6705</v>
      </c>
      <c r="J22" s="56">
        <v>2461.435672278471</v>
      </c>
      <c r="K22" s="53">
        <v>5753</v>
      </c>
      <c r="L22" s="67">
        <v>2078.8000000000002</v>
      </c>
      <c r="M22" s="53">
        <v>7407</v>
      </c>
      <c r="N22" s="54">
        <v>2635.1</v>
      </c>
      <c r="O22" s="28">
        <v>6948</v>
      </c>
      <c r="P22" s="59">
        <v>2434.1999999999998</v>
      </c>
      <c r="Q22" s="27"/>
      <c r="R22" s="10"/>
      <c r="S22" s="10"/>
      <c r="T22" s="10"/>
      <c r="U22" s="68"/>
      <c r="V22" s="69"/>
      <c r="W22" s="69"/>
      <c r="X22" s="69"/>
      <c r="Y22" s="69"/>
      <c r="Z22" s="10"/>
      <c r="AA22" s="10"/>
      <c r="AB22" s="63"/>
      <c r="AC22" s="63"/>
      <c r="AD22" s="63"/>
      <c r="AE22" s="63"/>
      <c r="AF22" s="63"/>
      <c r="AG22" s="10"/>
      <c r="AH22" s="10"/>
      <c r="AI22" s="10"/>
      <c r="AJ22" s="10"/>
      <c r="AK22" s="10"/>
      <c r="AL22" s="10"/>
      <c r="AO22" s="10"/>
      <c r="AP22" s="10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27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x14ac:dyDescent="0.2">
      <c r="A23" s="49"/>
      <c r="B23" s="50" t="s">
        <v>11</v>
      </c>
      <c r="C23" s="51">
        <v>126</v>
      </c>
      <c r="D23" s="52">
        <v>48.584681943849986</v>
      </c>
      <c r="E23" s="51">
        <v>161</v>
      </c>
      <c r="F23" s="54">
        <v>61.063722459692251</v>
      </c>
      <c r="G23" s="55">
        <v>220</v>
      </c>
      <c r="H23" s="56">
        <v>82.088939634778853</v>
      </c>
      <c r="I23" s="57">
        <v>538</v>
      </c>
      <c r="J23" s="56">
        <v>197.5022209822248</v>
      </c>
      <c r="K23" s="53">
        <v>453</v>
      </c>
      <c r="L23" s="67">
        <v>163.69999999999999</v>
      </c>
      <c r="M23" s="53">
        <v>705</v>
      </c>
      <c r="N23" s="54">
        <v>250.8</v>
      </c>
      <c r="O23" s="28">
        <v>566</v>
      </c>
      <c r="P23" s="59">
        <v>198.3</v>
      </c>
      <c r="Q23" s="27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G23" s="10"/>
      <c r="AH23" s="10"/>
      <c r="AI23" s="10"/>
      <c r="AJ23" s="10"/>
      <c r="AK23" s="10"/>
      <c r="AL23" s="10"/>
      <c r="AO23" s="10"/>
      <c r="AP23" s="10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27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s="66" customFormat="1" ht="15.75" x14ac:dyDescent="0.25">
      <c r="A24" s="127" t="s">
        <v>15</v>
      </c>
      <c r="B24" s="128"/>
      <c r="C24" s="32">
        <v>20155</v>
      </c>
      <c r="D24" s="33">
        <v>4591.1266312679527</v>
      </c>
      <c r="E24" s="32">
        <v>23695</v>
      </c>
      <c r="F24" s="35">
        <v>5360.1563595727257</v>
      </c>
      <c r="G24" s="36">
        <f>G25+G26+G27</f>
        <v>23728</v>
      </c>
      <c r="H24" s="74">
        <f>H25+H26+H27</f>
        <v>5330.9656632921287</v>
      </c>
      <c r="I24" s="38">
        <v>25085</v>
      </c>
      <c r="J24" s="37">
        <v>5595.2213664518686</v>
      </c>
      <c r="K24" s="34">
        <f t="shared" ref="K24:P24" si="4">SUM(K25:K27)</f>
        <v>25203</v>
      </c>
      <c r="L24" s="35">
        <f t="shared" si="4"/>
        <v>5585.3</v>
      </c>
      <c r="M24" s="34">
        <f t="shared" si="4"/>
        <v>24871</v>
      </c>
      <c r="N24" s="35">
        <f t="shared" si="4"/>
        <v>5477.2</v>
      </c>
      <c r="O24" s="35">
        <f t="shared" si="4"/>
        <v>20791</v>
      </c>
      <c r="P24" s="35">
        <f t="shared" si="4"/>
        <v>4551.2999999999993</v>
      </c>
      <c r="Q24" s="39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39"/>
      <c r="BG24" s="65"/>
      <c r="BH24" s="65"/>
      <c r="BI24" s="65"/>
      <c r="BJ24" s="65"/>
      <c r="BK24" s="65"/>
      <c r="BL24" s="65"/>
      <c r="BM24" s="65"/>
      <c r="BN24" s="65"/>
      <c r="BO24" s="65"/>
      <c r="BP24" s="65"/>
    </row>
    <row r="25" spans="1:68" x14ac:dyDescent="0.2">
      <c r="A25" s="49"/>
      <c r="B25" s="50" t="s">
        <v>8</v>
      </c>
      <c r="C25" s="51">
        <v>1063</v>
      </c>
      <c r="D25" s="52">
        <v>242.14178164414952</v>
      </c>
      <c r="E25" s="51">
        <v>1080</v>
      </c>
      <c r="F25" s="54">
        <v>244.3118323839858</v>
      </c>
      <c r="G25" s="55">
        <v>1239</v>
      </c>
      <c r="H25" s="56">
        <v>278.36566329212889</v>
      </c>
      <c r="I25" s="57">
        <v>744</v>
      </c>
      <c r="J25" s="56">
        <v>165.94955936377079</v>
      </c>
      <c r="K25" s="53">
        <v>853</v>
      </c>
      <c r="L25" s="67">
        <v>189</v>
      </c>
      <c r="M25" s="53">
        <v>565</v>
      </c>
      <c r="N25" s="54">
        <v>124.4</v>
      </c>
      <c r="O25" s="28">
        <v>410</v>
      </c>
      <c r="P25" s="59">
        <v>89.8</v>
      </c>
      <c r="Q25" s="27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10"/>
      <c r="AG25" s="10"/>
      <c r="AH25" s="10"/>
      <c r="AI25" s="10"/>
      <c r="AJ25" s="10"/>
      <c r="AK25" s="10"/>
      <c r="AL25" s="10"/>
      <c r="AO25" s="10"/>
      <c r="AP25" s="10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27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x14ac:dyDescent="0.2">
      <c r="A26" s="49"/>
      <c r="B26" s="50" t="s">
        <v>9</v>
      </c>
      <c r="C26" s="51">
        <v>17630</v>
      </c>
      <c r="D26" s="52">
        <v>4015.9544782562148</v>
      </c>
      <c r="E26" s="51">
        <v>20417</v>
      </c>
      <c r="F26" s="54">
        <v>4618.6247053554052</v>
      </c>
      <c r="G26" s="55">
        <v>20344</v>
      </c>
      <c r="H26" s="56">
        <v>4570.7</v>
      </c>
      <c r="I26" s="57">
        <v>22510</v>
      </c>
      <c r="J26" s="56">
        <v>5020.8663726861296</v>
      </c>
      <c r="K26" s="53">
        <v>22240</v>
      </c>
      <c r="L26" s="67">
        <v>4928.7</v>
      </c>
      <c r="M26" s="53">
        <v>22041</v>
      </c>
      <c r="N26" s="54">
        <v>4854</v>
      </c>
      <c r="O26" s="28">
        <v>18383</v>
      </c>
      <c r="P26" s="59">
        <v>4024.1</v>
      </c>
      <c r="Q26" s="27"/>
      <c r="R26" s="10"/>
      <c r="S26" s="10"/>
      <c r="T26" s="10"/>
      <c r="U26" s="68"/>
      <c r="V26" s="69"/>
      <c r="W26" s="69"/>
      <c r="X26" s="75"/>
      <c r="Y26" s="69"/>
      <c r="Z26" s="10"/>
      <c r="AA26" s="10"/>
      <c r="AB26" s="63"/>
      <c r="AC26" s="63"/>
      <c r="AD26" s="63"/>
      <c r="AE26" s="63"/>
      <c r="AF26" s="63"/>
      <c r="AG26" s="10"/>
      <c r="AH26" s="10"/>
      <c r="AI26" s="10"/>
      <c r="AJ26" s="10"/>
      <c r="AK26" s="10"/>
      <c r="AL26" s="10"/>
      <c r="AO26" s="10"/>
      <c r="AP26" s="10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27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x14ac:dyDescent="0.2">
      <c r="A27" s="49"/>
      <c r="B27" s="50" t="s">
        <v>11</v>
      </c>
      <c r="C27" s="51">
        <v>1462</v>
      </c>
      <c r="D27" s="52">
        <v>333.03037136758854</v>
      </c>
      <c r="E27" s="51">
        <v>2198</v>
      </c>
      <c r="F27" s="54">
        <v>497.21982183333409</v>
      </c>
      <c r="G27" s="55">
        <v>2145</v>
      </c>
      <c r="H27" s="56">
        <v>481.9</v>
      </c>
      <c r="I27" s="57">
        <v>1831</v>
      </c>
      <c r="J27" s="56">
        <v>408.40543440196819</v>
      </c>
      <c r="K27" s="53">
        <v>2110</v>
      </c>
      <c r="L27" s="67">
        <v>467.6</v>
      </c>
      <c r="M27" s="53">
        <v>2265</v>
      </c>
      <c r="N27" s="54">
        <v>498.8</v>
      </c>
      <c r="O27" s="28">
        <v>1998</v>
      </c>
      <c r="P27" s="59">
        <v>437.4</v>
      </c>
      <c r="Q27" s="27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G27" s="10"/>
      <c r="AH27" s="10"/>
      <c r="AI27" s="10"/>
      <c r="AJ27" s="10"/>
      <c r="AK27" s="10"/>
      <c r="AL27" s="10"/>
      <c r="AO27" s="10"/>
      <c r="AP27" s="10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27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s="66" customFormat="1" ht="15.75" x14ac:dyDescent="0.25">
      <c r="A28" s="127" t="s">
        <v>16</v>
      </c>
      <c r="B28" s="128"/>
      <c r="C28" s="32">
        <v>795</v>
      </c>
      <c r="D28" s="33">
        <v>1268.8329928498467</v>
      </c>
      <c r="E28" s="32">
        <v>2546</v>
      </c>
      <c r="F28" s="35">
        <v>4009.8908541099022</v>
      </c>
      <c r="G28" s="36">
        <v>2087</v>
      </c>
      <c r="H28" s="37">
        <v>3241.790673832676</v>
      </c>
      <c r="I28" s="38">
        <v>1115</v>
      </c>
      <c r="J28" s="37">
        <v>1708.2101328267431</v>
      </c>
      <c r="K28" s="34">
        <f t="shared" ref="K28:P28" si="5">SUM(K29:K31)</f>
        <v>1073</v>
      </c>
      <c r="L28" s="35">
        <f t="shared" si="5"/>
        <v>1621.5</v>
      </c>
      <c r="M28" s="34">
        <f t="shared" si="5"/>
        <v>1857</v>
      </c>
      <c r="N28" s="35">
        <f t="shared" si="5"/>
        <v>2767.6</v>
      </c>
      <c r="O28" s="35">
        <f t="shared" si="5"/>
        <v>1901</v>
      </c>
      <c r="P28" s="35">
        <f t="shared" si="5"/>
        <v>2794.0999999999995</v>
      </c>
      <c r="Q28" s="39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39"/>
      <c r="BG28" s="65"/>
      <c r="BH28" s="65"/>
      <c r="BI28" s="65"/>
      <c r="BJ28" s="65"/>
      <c r="BK28" s="65"/>
      <c r="BL28" s="65"/>
      <c r="BM28" s="65"/>
      <c r="BN28" s="65"/>
      <c r="BO28" s="65"/>
      <c r="BP28" s="65"/>
    </row>
    <row r="29" spans="1:68" x14ac:dyDescent="0.2">
      <c r="A29" s="49"/>
      <c r="B29" s="50" t="s">
        <v>8</v>
      </c>
      <c r="C29" s="51">
        <v>58</v>
      </c>
      <c r="D29" s="52">
        <v>92.568947906026551</v>
      </c>
      <c r="E29" s="51">
        <v>52</v>
      </c>
      <c r="F29" s="54">
        <v>81.898791992818104</v>
      </c>
      <c r="G29" s="55">
        <v>73</v>
      </c>
      <c r="H29" s="56">
        <v>113.39277392898195</v>
      </c>
      <c r="I29" s="57">
        <v>55</v>
      </c>
      <c r="J29" s="56">
        <v>84.261486372619615</v>
      </c>
      <c r="K29" s="53">
        <v>61</v>
      </c>
      <c r="L29" s="67">
        <v>92.2</v>
      </c>
      <c r="M29" s="53">
        <v>27</v>
      </c>
      <c r="N29" s="54">
        <v>40.200000000000003</v>
      </c>
      <c r="O29" s="28">
        <v>28</v>
      </c>
      <c r="P29" s="59">
        <v>41.2</v>
      </c>
      <c r="Q29" s="27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G29" s="10"/>
      <c r="AH29" s="10"/>
      <c r="AI29" s="10"/>
      <c r="AJ29" s="10"/>
      <c r="AK29" s="10"/>
      <c r="AL29" s="10"/>
      <c r="AO29" s="10"/>
      <c r="AP29" s="10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27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x14ac:dyDescent="0.2">
      <c r="A30" s="49"/>
      <c r="B30" s="50" t="s">
        <v>9</v>
      </c>
      <c r="C30" s="51">
        <v>710</v>
      </c>
      <c r="D30" s="52">
        <v>1133.1716036772216</v>
      </c>
      <c r="E30" s="51">
        <v>2357</v>
      </c>
      <c r="F30" s="54">
        <v>3712.2202447513901</v>
      </c>
      <c r="G30" s="55">
        <v>1944</v>
      </c>
      <c r="H30" s="56">
        <v>3019.665102985492</v>
      </c>
      <c r="I30" s="57">
        <v>1005</v>
      </c>
      <c r="J30" s="56">
        <v>1539.6871600815039</v>
      </c>
      <c r="K30" s="53">
        <v>946</v>
      </c>
      <c r="L30" s="67">
        <v>1429.6</v>
      </c>
      <c r="M30" s="53">
        <v>1758</v>
      </c>
      <c r="N30" s="54">
        <v>2620.1</v>
      </c>
      <c r="O30" s="28">
        <v>1798</v>
      </c>
      <c r="P30" s="59">
        <v>2642.7</v>
      </c>
      <c r="Q30" s="27"/>
      <c r="R30" s="10"/>
      <c r="S30" s="10"/>
      <c r="T30" s="10"/>
      <c r="U30" s="68"/>
      <c r="V30" s="69"/>
      <c r="W30" s="69"/>
      <c r="X30" s="69"/>
      <c r="Y30" s="69"/>
      <c r="Z30" s="10"/>
      <c r="AA30" s="10"/>
      <c r="AB30" s="63"/>
      <c r="AC30" s="63"/>
      <c r="AD30" s="63"/>
      <c r="AE30" s="63"/>
      <c r="AF30" s="63"/>
      <c r="AG30" s="10"/>
      <c r="AH30" s="10"/>
      <c r="AI30" s="10"/>
      <c r="AJ30" s="10"/>
      <c r="AK30" s="10"/>
      <c r="AL30" s="10"/>
      <c r="AO30" s="10"/>
      <c r="AP30" s="10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27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x14ac:dyDescent="0.2">
      <c r="A31" s="49"/>
      <c r="B31" s="50" t="s">
        <v>11</v>
      </c>
      <c r="C31" s="51">
        <v>27</v>
      </c>
      <c r="D31" s="52">
        <v>43.09244126659857</v>
      </c>
      <c r="E31" s="51">
        <v>137</v>
      </c>
      <c r="F31" s="54">
        <v>215.77181736569386</v>
      </c>
      <c r="G31" s="55">
        <v>70</v>
      </c>
      <c r="H31" s="56">
        <v>108.73279691820187</v>
      </c>
      <c r="I31" s="57">
        <v>55</v>
      </c>
      <c r="J31" s="56">
        <v>84.261486372619615</v>
      </c>
      <c r="K31" s="53">
        <v>66</v>
      </c>
      <c r="L31" s="67">
        <v>99.7</v>
      </c>
      <c r="M31" s="53">
        <v>72</v>
      </c>
      <c r="N31" s="54">
        <v>107.3</v>
      </c>
      <c r="O31" s="28">
        <v>75</v>
      </c>
      <c r="P31" s="59">
        <v>110.2</v>
      </c>
      <c r="Q31" s="27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G31" s="10"/>
      <c r="AH31" s="60"/>
      <c r="AI31" s="60"/>
      <c r="AJ31" s="60"/>
      <c r="AK31" s="60"/>
      <c r="AL31" s="60"/>
      <c r="AM31" s="60"/>
      <c r="AN31" s="60"/>
      <c r="AO31" s="60"/>
      <c r="AP31" s="76"/>
      <c r="AQ31" s="77"/>
      <c r="AR31" s="77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27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s="66" customFormat="1" ht="15.75" x14ac:dyDescent="0.25">
      <c r="A32" s="127" t="s">
        <v>17</v>
      </c>
      <c r="B32" s="128"/>
      <c r="C32" s="32">
        <v>4465</v>
      </c>
      <c r="D32" s="33">
        <v>3821.8577738213444</v>
      </c>
      <c r="E32" s="32">
        <v>9024</v>
      </c>
      <c r="F32" s="35">
        <v>7700.1186077666771</v>
      </c>
      <c r="G32" s="74">
        <f>G33+G34+G35</f>
        <v>8706</v>
      </c>
      <c r="H32" s="74">
        <f>H33+H34+H35</f>
        <v>7407.4639666468138</v>
      </c>
      <c r="I32" s="38">
        <v>7761</v>
      </c>
      <c r="J32" s="37">
        <v>6586.8314293958874</v>
      </c>
      <c r="K32" s="34">
        <f t="shared" ref="K32:P32" si="6">SUM(K33:K35)</f>
        <v>6672</v>
      </c>
      <c r="L32" s="35">
        <f t="shared" si="6"/>
        <v>5649.9</v>
      </c>
      <c r="M32" s="34">
        <f t="shared" si="6"/>
        <v>4880</v>
      </c>
      <c r="N32" s="35">
        <f t="shared" si="6"/>
        <v>4124</v>
      </c>
      <c r="O32" s="35">
        <f t="shared" si="6"/>
        <v>4467</v>
      </c>
      <c r="P32" s="35">
        <f t="shared" si="6"/>
        <v>3768</v>
      </c>
      <c r="Q32" s="39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78"/>
      <c r="AI32" s="78"/>
      <c r="AJ32" s="78"/>
      <c r="AK32" s="78"/>
      <c r="AL32" s="78"/>
      <c r="AM32" s="78"/>
      <c r="AN32" s="78"/>
      <c r="AO32" s="78"/>
      <c r="AP32" s="78"/>
      <c r="AQ32" s="79"/>
      <c r="AR32" s="79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39"/>
      <c r="BG32" s="65"/>
      <c r="BH32" s="65"/>
      <c r="BI32" s="65"/>
      <c r="BJ32" s="65"/>
      <c r="BK32" s="65"/>
      <c r="BL32" s="65"/>
      <c r="BM32" s="65"/>
      <c r="BN32" s="65"/>
      <c r="BO32" s="65"/>
      <c r="BP32" s="65"/>
    </row>
    <row r="33" spans="1:68" x14ac:dyDescent="0.2">
      <c r="A33" s="49"/>
      <c r="B33" s="50" t="s">
        <v>8</v>
      </c>
      <c r="C33" s="51">
        <v>139</v>
      </c>
      <c r="D33" s="52">
        <v>118.97832711336324</v>
      </c>
      <c r="E33" s="51">
        <v>158</v>
      </c>
      <c r="F33" s="54">
        <v>134.82033909875165</v>
      </c>
      <c r="G33" s="55">
        <v>103</v>
      </c>
      <c r="H33" s="56">
        <v>87.637199013017948</v>
      </c>
      <c r="I33" s="57">
        <v>112</v>
      </c>
      <c r="J33" s="56">
        <v>95.055420705107522</v>
      </c>
      <c r="K33" s="53">
        <v>105</v>
      </c>
      <c r="L33" s="67">
        <v>88.9</v>
      </c>
      <c r="M33" s="53">
        <v>128</v>
      </c>
      <c r="N33" s="54">
        <v>108.2</v>
      </c>
      <c r="O33" s="51">
        <v>180</v>
      </c>
      <c r="P33" s="54">
        <v>151.80000000000001</v>
      </c>
      <c r="Q33" s="8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G33" s="10"/>
      <c r="AH33" s="10"/>
      <c r="AI33" s="10"/>
      <c r="AJ33" s="10"/>
      <c r="AK33" s="10"/>
      <c r="AL33" s="10"/>
      <c r="AO33" s="10"/>
      <c r="AP33" s="10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27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x14ac:dyDescent="0.2">
      <c r="A34" s="49"/>
      <c r="B34" s="50" t="s">
        <v>9</v>
      </c>
      <c r="C34" s="51">
        <v>4212</v>
      </c>
      <c r="D34" s="52">
        <v>3605.3000992912657</v>
      </c>
      <c r="E34" s="51">
        <v>8465</v>
      </c>
      <c r="F34" s="54">
        <v>7223.1276612084348</v>
      </c>
      <c r="G34" s="55">
        <v>8241</v>
      </c>
      <c r="H34" s="56">
        <v>7011.8267676337955</v>
      </c>
      <c r="I34" s="57">
        <v>7172</v>
      </c>
      <c r="J34" s="56">
        <v>6086.9417615806351</v>
      </c>
      <c r="K34" s="53">
        <v>5829</v>
      </c>
      <c r="L34" s="67">
        <v>4936.1000000000004</v>
      </c>
      <c r="M34" s="53">
        <v>3951</v>
      </c>
      <c r="N34" s="54">
        <v>3338.9</v>
      </c>
      <c r="O34" s="51">
        <v>3534</v>
      </c>
      <c r="P34" s="54">
        <v>2981</v>
      </c>
      <c r="Q34" s="80"/>
      <c r="R34" s="10"/>
      <c r="S34" s="10"/>
      <c r="T34" s="10"/>
      <c r="U34" s="68"/>
      <c r="V34" s="69"/>
      <c r="W34" s="69"/>
      <c r="X34" s="69"/>
      <c r="Y34" s="69"/>
      <c r="Z34" s="10"/>
      <c r="AA34" s="10"/>
      <c r="AB34" s="63"/>
      <c r="AC34" s="63"/>
      <c r="AD34" s="63"/>
      <c r="AE34" s="63"/>
      <c r="AF34" s="63"/>
      <c r="AG34" s="10"/>
      <c r="AH34" s="10"/>
      <c r="AI34" s="10"/>
      <c r="AJ34" s="10"/>
      <c r="AK34" s="10"/>
      <c r="AL34" s="10"/>
      <c r="AO34" s="10"/>
      <c r="AP34" s="10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27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x14ac:dyDescent="0.2">
      <c r="A35" s="49"/>
      <c r="B35" s="50" t="s">
        <v>11</v>
      </c>
      <c r="C35" s="51">
        <v>114</v>
      </c>
      <c r="D35" s="52">
        <v>97.579347416715166</v>
      </c>
      <c r="E35" s="51">
        <v>401</v>
      </c>
      <c r="F35" s="54">
        <v>342.17060745948993</v>
      </c>
      <c r="G35" s="55">
        <v>362</v>
      </c>
      <c r="H35" s="56">
        <v>308</v>
      </c>
      <c r="I35" s="57">
        <v>477</v>
      </c>
      <c r="J35" s="56">
        <v>404.83424711014544</v>
      </c>
      <c r="K35" s="53">
        <v>738</v>
      </c>
      <c r="L35" s="67">
        <v>624.9</v>
      </c>
      <c r="M35" s="53">
        <v>801</v>
      </c>
      <c r="N35" s="54">
        <v>676.9</v>
      </c>
      <c r="O35" s="51">
        <v>753</v>
      </c>
      <c r="P35" s="54">
        <v>635.20000000000005</v>
      </c>
      <c r="Q35" s="8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G35" s="60"/>
      <c r="AH35" s="60"/>
      <c r="AI35" s="60"/>
      <c r="AJ35" s="60"/>
      <c r="AK35" s="60"/>
      <c r="AL35" s="76"/>
      <c r="AM35" s="60"/>
      <c r="AN35" s="60"/>
      <c r="AO35" s="10"/>
      <c r="AP35" s="10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27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s="66" customFormat="1" ht="15.75" x14ac:dyDescent="0.25">
      <c r="A36" s="127" t="s">
        <v>18</v>
      </c>
      <c r="B36" s="128"/>
      <c r="C36" s="32">
        <v>3940</v>
      </c>
      <c r="D36" s="33">
        <v>4177.4460324865349</v>
      </c>
      <c r="E36" s="32">
        <v>8076</v>
      </c>
      <c r="F36" s="35">
        <v>8540.4285019352374</v>
      </c>
      <c r="G36" s="36">
        <f>G37+G38+G39</f>
        <v>13698</v>
      </c>
      <c r="H36" s="74">
        <f>H37+H38+H39</f>
        <v>14451.730294877882</v>
      </c>
      <c r="I36" s="38">
        <v>7578</v>
      </c>
      <c r="J36" s="37">
        <v>7978.1857997136358</v>
      </c>
      <c r="K36" s="34">
        <f t="shared" ref="K36:P36" si="7">SUM(K37:K39)</f>
        <v>10520</v>
      </c>
      <c r="L36" s="35">
        <f t="shared" si="7"/>
        <v>11056.300000000001</v>
      </c>
      <c r="M36" s="34">
        <f t="shared" si="7"/>
        <v>11928</v>
      </c>
      <c r="N36" s="35">
        <f t="shared" si="7"/>
        <v>12517.400000000001</v>
      </c>
      <c r="O36" s="35">
        <f t="shared" si="7"/>
        <v>11409</v>
      </c>
      <c r="P36" s="35">
        <f t="shared" si="7"/>
        <v>11959</v>
      </c>
      <c r="Q36" s="39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78"/>
      <c r="AH36" s="78"/>
      <c r="AI36" s="78"/>
      <c r="AJ36" s="78"/>
      <c r="AK36" s="78"/>
      <c r="AL36" s="78"/>
      <c r="AM36" s="78"/>
      <c r="AN36" s="78"/>
      <c r="AO36" s="64"/>
      <c r="AP36" s="64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39"/>
      <c r="BG36" s="65"/>
      <c r="BH36" s="65"/>
      <c r="BI36" s="65"/>
      <c r="BJ36" s="65"/>
      <c r="BK36" s="65"/>
      <c r="BL36" s="65"/>
      <c r="BM36" s="65"/>
      <c r="BN36" s="65"/>
      <c r="BO36" s="65"/>
      <c r="BP36" s="65"/>
    </row>
    <row r="37" spans="1:68" x14ac:dyDescent="0.2">
      <c r="A37" s="49"/>
      <c r="B37" s="50" t="s">
        <v>8</v>
      </c>
      <c r="C37" s="51">
        <v>126</v>
      </c>
      <c r="D37" s="52">
        <v>133.5934518003308</v>
      </c>
      <c r="E37" s="51">
        <v>386</v>
      </c>
      <c r="F37" s="54">
        <v>408.19779615490364</v>
      </c>
      <c r="G37" s="55">
        <v>275</v>
      </c>
      <c r="H37" s="56">
        <v>290.13029487788151</v>
      </c>
      <c r="I37" s="57">
        <v>148</v>
      </c>
      <c r="J37" s="56">
        <v>155.81571633117156</v>
      </c>
      <c r="K37" s="53">
        <v>156</v>
      </c>
      <c r="L37" s="67">
        <v>164</v>
      </c>
      <c r="M37" s="53">
        <v>267</v>
      </c>
      <c r="N37" s="81">
        <v>280.2</v>
      </c>
      <c r="O37" s="28">
        <v>290</v>
      </c>
      <c r="P37" s="59">
        <v>304</v>
      </c>
      <c r="Q37" s="80"/>
      <c r="R37" s="82"/>
      <c r="S37" s="10"/>
      <c r="T37" s="10"/>
      <c r="U37" s="68"/>
      <c r="V37" s="69"/>
      <c r="W37" s="69"/>
      <c r="X37" s="69"/>
      <c r="Y37" s="69"/>
      <c r="Z37" s="10"/>
      <c r="AA37" s="10"/>
      <c r="AB37" s="63"/>
      <c r="AC37" s="63"/>
      <c r="AD37" s="63"/>
      <c r="AE37" s="63"/>
      <c r="AF37" s="63"/>
      <c r="AG37" s="10"/>
      <c r="AH37" s="10"/>
      <c r="AI37" s="10"/>
      <c r="AJ37" s="10"/>
      <c r="AK37" s="10"/>
      <c r="AL37" s="10"/>
      <c r="AO37" s="10"/>
      <c r="AP37" s="10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27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x14ac:dyDescent="0.2">
      <c r="A38" s="49"/>
      <c r="B38" s="50" t="s">
        <v>9</v>
      </c>
      <c r="C38" s="51">
        <v>3691</v>
      </c>
      <c r="D38" s="52">
        <v>3913.4399253573097</v>
      </c>
      <c r="E38" s="51">
        <v>7435</v>
      </c>
      <c r="F38" s="54">
        <v>7862.5663585795564</v>
      </c>
      <c r="G38" s="55">
        <v>13120</v>
      </c>
      <c r="H38" s="56">
        <v>13841.9</v>
      </c>
      <c r="I38" s="57">
        <v>7182</v>
      </c>
      <c r="J38" s="56">
        <v>7561.2734776383386</v>
      </c>
      <c r="K38" s="53">
        <v>10046</v>
      </c>
      <c r="L38" s="67">
        <v>10558.1</v>
      </c>
      <c r="M38" s="53">
        <v>11225</v>
      </c>
      <c r="N38" s="81">
        <v>11779.7</v>
      </c>
      <c r="O38" s="28">
        <v>10742</v>
      </c>
      <c r="P38" s="59">
        <v>11259.8</v>
      </c>
      <c r="Q38" s="8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G38" s="10"/>
      <c r="AH38" s="10"/>
      <c r="AI38" s="10"/>
      <c r="AJ38" s="10"/>
      <c r="AK38" s="10"/>
      <c r="AL38" s="10"/>
      <c r="AO38" s="10"/>
      <c r="AP38" s="10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27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x14ac:dyDescent="0.2">
      <c r="A39" s="49"/>
      <c r="B39" s="50" t="s">
        <v>11</v>
      </c>
      <c r="C39" s="51">
        <v>123</v>
      </c>
      <c r="D39" s="52">
        <v>130.41265532889435</v>
      </c>
      <c r="E39" s="51">
        <v>255</v>
      </c>
      <c r="F39" s="54">
        <v>269.66434720077831</v>
      </c>
      <c r="G39" s="55">
        <v>303</v>
      </c>
      <c r="H39" s="56">
        <v>319.7</v>
      </c>
      <c r="I39" s="57">
        <v>248</v>
      </c>
      <c r="J39" s="56">
        <v>261.09660574412533</v>
      </c>
      <c r="K39" s="53">
        <v>318</v>
      </c>
      <c r="L39" s="67">
        <v>334.2</v>
      </c>
      <c r="M39" s="53">
        <v>436</v>
      </c>
      <c r="N39" s="81">
        <v>457.5</v>
      </c>
      <c r="O39" s="28">
        <v>377</v>
      </c>
      <c r="P39" s="59">
        <v>395.2</v>
      </c>
      <c r="Q39" s="80"/>
      <c r="R39" s="10"/>
      <c r="S39" s="10"/>
      <c r="T39" s="10"/>
      <c r="U39" s="10"/>
      <c r="V39" s="10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0"/>
      <c r="AH39" s="10"/>
      <c r="AI39" s="10"/>
      <c r="AJ39" s="10"/>
      <c r="AK39" s="10"/>
      <c r="AL39" s="10"/>
      <c r="AO39" s="10"/>
      <c r="AP39" s="10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27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s="66" customFormat="1" ht="15.75" x14ac:dyDescent="0.25">
      <c r="A40" s="127" t="s">
        <v>19</v>
      </c>
      <c r="B40" s="128"/>
      <c r="C40" s="32">
        <v>73387</v>
      </c>
      <c r="D40" s="33">
        <v>3847.4181295823978</v>
      </c>
      <c r="E40" s="83">
        <v>87241</v>
      </c>
      <c r="F40" s="35">
        <v>4476.0482344593274</v>
      </c>
      <c r="G40" s="36">
        <f>G41+G42+G43</f>
        <v>78339</v>
      </c>
      <c r="H40" s="74">
        <v>3936.6</v>
      </c>
      <c r="I40" s="32">
        <v>48639</v>
      </c>
      <c r="J40" s="33">
        <v>3264.5267379230495</v>
      </c>
      <c r="K40" s="34">
        <f t="shared" ref="K40:P40" si="8">SUM(K41:K43)</f>
        <v>44597</v>
      </c>
      <c r="L40" s="35">
        <f t="shared" si="8"/>
        <v>2940.2</v>
      </c>
      <c r="M40" s="34">
        <f t="shared" si="8"/>
        <v>50166</v>
      </c>
      <c r="N40" s="35">
        <f t="shared" si="8"/>
        <v>3248.6</v>
      </c>
      <c r="O40" s="35">
        <f t="shared" si="8"/>
        <v>36098</v>
      </c>
      <c r="P40" s="35">
        <f t="shared" si="8"/>
        <v>2296.6</v>
      </c>
      <c r="Q40" s="39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39"/>
      <c r="BG40" s="65"/>
      <c r="BH40" s="65"/>
      <c r="BI40" s="65"/>
      <c r="BJ40" s="65"/>
      <c r="BK40" s="65"/>
      <c r="BL40" s="65"/>
      <c r="BM40" s="65"/>
      <c r="BN40" s="65"/>
      <c r="BO40" s="65"/>
      <c r="BP40" s="65"/>
    </row>
    <row r="41" spans="1:68" x14ac:dyDescent="0.2">
      <c r="A41" s="49"/>
      <c r="B41" s="50" t="s">
        <v>8</v>
      </c>
      <c r="C41" s="51">
        <v>2202</v>
      </c>
      <c r="D41" s="52">
        <v>115.44299019363702</v>
      </c>
      <c r="E41" s="51">
        <v>6354</v>
      </c>
      <c r="F41" s="54">
        <v>326.00280237221682</v>
      </c>
      <c r="G41" s="55">
        <v>3873</v>
      </c>
      <c r="H41" s="56">
        <v>194.61900804103632</v>
      </c>
      <c r="I41" s="84">
        <v>2177</v>
      </c>
      <c r="J41" s="52">
        <v>146.11473731899255</v>
      </c>
      <c r="K41" s="53">
        <v>1896</v>
      </c>
      <c r="L41" s="67">
        <v>125</v>
      </c>
      <c r="M41" s="53">
        <v>2062</v>
      </c>
      <c r="N41" s="81">
        <v>133.5</v>
      </c>
      <c r="O41" s="28">
        <f>1178+91+1+374</f>
        <v>1644</v>
      </c>
      <c r="P41" s="59">
        <v>104.6</v>
      </c>
      <c r="Q41" s="27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G41" s="10"/>
      <c r="AH41" s="10"/>
      <c r="AI41" s="10"/>
      <c r="AJ41" s="10"/>
      <c r="AK41" s="10"/>
      <c r="AL41" s="10"/>
      <c r="AO41" s="10"/>
      <c r="AP41" s="10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27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x14ac:dyDescent="0.2">
      <c r="A42" s="49"/>
      <c r="B42" s="50" t="s">
        <v>9</v>
      </c>
      <c r="C42" s="51">
        <v>68617</v>
      </c>
      <c r="D42" s="52">
        <v>3597.3440772555819</v>
      </c>
      <c r="E42" s="51">
        <v>77201</v>
      </c>
      <c r="F42" s="54">
        <v>3960.928918151953</v>
      </c>
      <c r="G42" s="55">
        <v>70315</v>
      </c>
      <c r="H42" s="56">
        <v>3533.3</v>
      </c>
      <c r="I42" s="84">
        <v>41998</v>
      </c>
      <c r="J42" s="52">
        <v>2818.7996040069129</v>
      </c>
      <c r="K42" s="53">
        <v>38333</v>
      </c>
      <c r="L42" s="67">
        <v>2527.1999999999998</v>
      </c>
      <c r="M42" s="53">
        <v>42634</v>
      </c>
      <c r="N42" s="81">
        <v>2760.9</v>
      </c>
      <c r="O42" s="28">
        <v>29292</v>
      </c>
      <c r="P42" s="59">
        <v>1863.6</v>
      </c>
      <c r="Q42" s="27"/>
      <c r="R42" s="10"/>
      <c r="S42" s="10"/>
      <c r="T42" s="10"/>
      <c r="U42" s="68"/>
      <c r="V42" s="69"/>
      <c r="W42" s="69"/>
      <c r="X42" s="69"/>
      <c r="Y42" s="69"/>
      <c r="Z42" s="10"/>
      <c r="AA42" s="10"/>
      <c r="AB42" s="63"/>
      <c r="AC42" s="63"/>
      <c r="AD42" s="63"/>
      <c r="AE42" s="63"/>
      <c r="AF42" s="63"/>
      <c r="AG42" s="10"/>
      <c r="AH42" s="10"/>
      <c r="AI42" s="10"/>
      <c r="AJ42" s="10"/>
      <c r="AK42" s="10"/>
      <c r="AL42" s="10"/>
      <c r="AO42" s="10"/>
      <c r="AP42" s="10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27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x14ac:dyDescent="0.2">
      <c r="A43" s="49"/>
      <c r="B43" s="50" t="s">
        <v>11</v>
      </c>
      <c r="C43" s="51">
        <v>2568</v>
      </c>
      <c r="D43" s="52">
        <v>134.63106213317886</v>
      </c>
      <c r="E43" s="51">
        <v>3686</v>
      </c>
      <c r="F43" s="54">
        <v>189.11651393515757</v>
      </c>
      <c r="G43" s="55">
        <v>4151</v>
      </c>
      <c r="H43" s="56">
        <v>208.6</v>
      </c>
      <c r="I43" s="84">
        <v>4464</v>
      </c>
      <c r="J43" s="52">
        <v>299.61239659714414</v>
      </c>
      <c r="K43" s="85">
        <v>4368</v>
      </c>
      <c r="L43" s="54">
        <v>288</v>
      </c>
      <c r="M43" s="53">
        <v>5470</v>
      </c>
      <c r="N43" s="81">
        <v>354.2</v>
      </c>
      <c r="O43" s="28">
        <v>5162</v>
      </c>
      <c r="P43" s="59">
        <v>328.4</v>
      </c>
      <c r="Q43" s="27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G43" s="10"/>
      <c r="AH43" s="10"/>
      <c r="AI43" s="10"/>
      <c r="AJ43" s="10"/>
      <c r="AK43" s="10"/>
      <c r="AL43" s="10"/>
      <c r="AO43" s="10"/>
      <c r="AP43" s="10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27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s="66" customFormat="1" ht="15.75" x14ac:dyDescent="0.25">
      <c r="A44" s="127" t="s">
        <v>20</v>
      </c>
      <c r="B44" s="128"/>
      <c r="C44" s="86" t="s">
        <v>21</v>
      </c>
      <c r="D44" s="86" t="s">
        <v>21</v>
      </c>
      <c r="E44" s="86" t="s">
        <v>21</v>
      </c>
      <c r="F44" s="86" t="s">
        <v>21</v>
      </c>
      <c r="G44" s="86" t="s">
        <v>21</v>
      </c>
      <c r="H44" s="86" t="s">
        <v>21</v>
      </c>
      <c r="I44" s="32">
        <v>12666</v>
      </c>
      <c r="J44" s="35">
        <v>2345.416567907087</v>
      </c>
      <c r="K44" s="32">
        <f t="shared" ref="K44:P44" si="9">SUM(K45:K47)</f>
        <v>13049</v>
      </c>
      <c r="L44" s="35">
        <f t="shared" si="9"/>
        <v>2359.7000000000003</v>
      </c>
      <c r="M44" s="34">
        <f t="shared" si="9"/>
        <v>16093</v>
      </c>
      <c r="N44" s="35">
        <f t="shared" si="9"/>
        <v>2848.8</v>
      </c>
      <c r="O44" s="35">
        <f t="shared" si="9"/>
        <v>10330</v>
      </c>
      <c r="P44" s="35">
        <f t="shared" si="9"/>
        <v>1792.4007759551087</v>
      </c>
      <c r="Q44" s="87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88"/>
      <c r="AM44" s="64"/>
      <c r="AN44" s="64"/>
      <c r="AO44" s="64"/>
      <c r="AP44" s="64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</row>
    <row r="45" spans="1:68" x14ac:dyDescent="0.2">
      <c r="A45" s="49"/>
      <c r="B45" s="50" t="s">
        <v>8</v>
      </c>
      <c r="C45" s="89" t="s">
        <v>21</v>
      </c>
      <c r="D45" s="89" t="s">
        <v>21</v>
      </c>
      <c r="E45" s="89" t="s">
        <v>21</v>
      </c>
      <c r="F45" s="89" t="s">
        <v>21</v>
      </c>
      <c r="G45" s="89" t="s">
        <v>21</v>
      </c>
      <c r="H45" s="89" t="s">
        <v>21</v>
      </c>
      <c r="I45" s="51">
        <v>772</v>
      </c>
      <c r="J45" s="54">
        <v>142.95449158568383</v>
      </c>
      <c r="K45" s="51">
        <v>903</v>
      </c>
      <c r="L45" s="54">
        <v>163.30000000000001</v>
      </c>
      <c r="M45" s="57">
        <v>1500</v>
      </c>
      <c r="N45" s="90">
        <v>265.5</v>
      </c>
      <c r="O45" s="91">
        <v>1169</v>
      </c>
      <c r="P45" s="92">
        <v>202.83799681428093</v>
      </c>
      <c r="Q45" s="82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G45" s="10"/>
      <c r="AH45" s="10"/>
      <c r="AI45" s="10"/>
      <c r="AJ45" s="10"/>
      <c r="AK45" s="10"/>
      <c r="AL45" s="63"/>
      <c r="AO45" s="10"/>
      <c r="AP45" s="10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x14ac:dyDescent="0.2">
      <c r="A46" s="49"/>
      <c r="B46" s="50" t="s">
        <v>9</v>
      </c>
      <c r="C46" s="89" t="s">
        <v>21</v>
      </c>
      <c r="D46" s="89" t="s">
        <v>21</v>
      </c>
      <c r="E46" s="89" t="s">
        <v>21</v>
      </c>
      <c r="F46" s="89" t="s">
        <v>21</v>
      </c>
      <c r="G46" s="89" t="s">
        <v>21</v>
      </c>
      <c r="H46" s="89" t="s">
        <v>21</v>
      </c>
      <c r="I46" s="51">
        <v>11453</v>
      </c>
      <c r="J46" s="54">
        <v>2120.8002488741408</v>
      </c>
      <c r="K46" s="51">
        <v>11396</v>
      </c>
      <c r="L46" s="54">
        <v>2060.8000000000002</v>
      </c>
      <c r="M46" s="57">
        <v>13473</v>
      </c>
      <c r="N46" s="90">
        <v>2385</v>
      </c>
      <c r="O46" s="91">
        <v>8364</v>
      </c>
      <c r="P46" s="92">
        <v>1451.2720319543589</v>
      </c>
      <c r="Q46" s="82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G46" s="10"/>
      <c r="AH46" s="10"/>
      <c r="AI46" s="10"/>
      <c r="AJ46" s="10"/>
      <c r="AK46" s="10"/>
      <c r="AL46" s="63"/>
      <c r="AO46" s="10"/>
      <c r="AP46" s="10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x14ac:dyDescent="0.2">
      <c r="A47" s="49"/>
      <c r="B47" s="50" t="s">
        <v>11</v>
      </c>
      <c r="C47" s="89" t="s">
        <v>21</v>
      </c>
      <c r="D47" s="89" t="s">
        <v>21</v>
      </c>
      <c r="E47" s="89" t="s">
        <v>21</v>
      </c>
      <c r="F47" s="89" t="s">
        <v>21</v>
      </c>
      <c r="G47" s="89" t="s">
        <v>21</v>
      </c>
      <c r="H47" s="89" t="s">
        <v>21</v>
      </c>
      <c r="I47" s="51">
        <v>441</v>
      </c>
      <c r="J47" s="54">
        <v>81.661827447262382</v>
      </c>
      <c r="K47" s="51">
        <v>750</v>
      </c>
      <c r="L47" s="54">
        <v>135.6</v>
      </c>
      <c r="M47" s="57">
        <v>1120</v>
      </c>
      <c r="N47" s="90">
        <v>198.3</v>
      </c>
      <c r="O47" s="91">
        <v>797</v>
      </c>
      <c r="P47" s="92">
        <v>138.29074718646868</v>
      </c>
      <c r="Q47" s="82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G47" s="10"/>
      <c r="AH47" s="10"/>
      <c r="AI47" s="10"/>
      <c r="AJ47" s="10"/>
      <c r="AK47" s="10"/>
      <c r="AL47" s="63"/>
      <c r="AO47" s="10"/>
      <c r="AP47" s="10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s="66" customFormat="1" ht="15.75" x14ac:dyDescent="0.25">
      <c r="A48" s="127" t="s">
        <v>22</v>
      </c>
      <c r="B48" s="128"/>
      <c r="C48" s="36">
        <v>669</v>
      </c>
      <c r="D48" s="37">
        <v>278.13347080637919</v>
      </c>
      <c r="E48" s="93">
        <v>6763</v>
      </c>
      <c r="F48" s="74">
        <v>2799.7764484278941</v>
      </c>
      <c r="G48" s="36">
        <v>8223</v>
      </c>
      <c r="H48" s="37">
        <v>3390.3825776473059</v>
      </c>
      <c r="I48" s="38">
        <v>6479</v>
      </c>
      <c r="J48" s="73">
        <v>2660.8786361713574</v>
      </c>
      <c r="K48" s="32">
        <f t="shared" ref="K48:P48" si="10">SUM(K49:K51)</f>
        <v>5288</v>
      </c>
      <c r="L48" s="35">
        <f t="shared" si="10"/>
        <v>2163.5</v>
      </c>
      <c r="M48" s="34">
        <f t="shared" si="10"/>
        <v>5748</v>
      </c>
      <c r="N48" s="35">
        <f t="shared" si="10"/>
        <v>2343.2999999999997</v>
      </c>
      <c r="O48" s="35">
        <f t="shared" si="10"/>
        <v>6267</v>
      </c>
      <c r="P48" s="35">
        <f t="shared" si="10"/>
        <v>2546.3085230435436</v>
      </c>
      <c r="Q48" s="9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39"/>
      <c r="BG48" s="65"/>
      <c r="BH48" s="65"/>
      <c r="BI48" s="65"/>
      <c r="BJ48" s="65"/>
      <c r="BK48" s="65"/>
      <c r="BL48" s="65"/>
      <c r="BM48" s="65"/>
      <c r="BN48" s="65"/>
      <c r="BO48" s="65"/>
      <c r="BP48" s="65"/>
    </row>
    <row r="49" spans="1:68" x14ac:dyDescent="0.2">
      <c r="A49" s="95"/>
      <c r="B49" s="50" t="s">
        <v>8</v>
      </c>
      <c r="C49" s="55">
        <v>206</v>
      </c>
      <c r="D49" s="56">
        <v>85.643490263249788</v>
      </c>
      <c r="E49" s="57">
        <v>923</v>
      </c>
      <c r="F49" s="90">
        <v>382.10759454368571</v>
      </c>
      <c r="G49" s="55">
        <v>992</v>
      </c>
      <c r="H49" s="56">
        <v>409.00638660174235</v>
      </c>
      <c r="I49" s="57">
        <v>795</v>
      </c>
      <c r="J49" s="96">
        <v>326.50077415592364</v>
      </c>
      <c r="K49" s="51">
        <v>698</v>
      </c>
      <c r="L49" s="54">
        <v>285.60000000000002</v>
      </c>
      <c r="M49" s="57">
        <v>721</v>
      </c>
      <c r="N49" s="90">
        <v>293.89999999999998</v>
      </c>
      <c r="O49" s="55">
        <v>945</v>
      </c>
      <c r="P49" s="90">
        <v>383.95748432681489</v>
      </c>
      <c r="Q49" s="96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G49" s="10"/>
      <c r="AH49" s="10"/>
      <c r="AI49" s="10"/>
      <c r="AJ49" s="10"/>
      <c r="AK49" s="10"/>
      <c r="AL49" s="10"/>
      <c r="AO49" s="10"/>
      <c r="AP49" s="10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27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x14ac:dyDescent="0.2">
      <c r="A50" s="95"/>
      <c r="B50" s="50" t="s">
        <v>9</v>
      </c>
      <c r="C50" s="55">
        <v>399</v>
      </c>
      <c r="D50" s="56">
        <v>165.88229424775082</v>
      </c>
      <c r="E50" s="97">
        <v>5623</v>
      </c>
      <c r="F50" s="90">
        <v>2327.8342406491274</v>
      </c>
      <c r="G50" s="55">
        <v>6911</v>
      </c>
      <c r="H50" s="56">
        <v>2849.4386469804854</v>
      </c>
      <c r="I50" s="57">
        <v>5337</v>
      </c>
      <c r="J50" s="96">
        <v>2191.8674612203326</v>
      </c>
      <c r="K50" s="51">
        <v>4250</v>
      </c>
      <c r="L50" s="54">
        <v>1738.8</v>
      </c>
      <c r="M50" s="57">
        <v>4531</v>
      </c>
      <c r="N50" s="90">
        <v>1847.2</v>
      </c>
      <c r="O50" s="55">
        <v>4650</v>
      </c>
      <c r="P50" s="90">
        <v>1889.3146054176605</v>
      </c>
      <c r="Q50" s="96"/>
      <c r="R50" s="10"/>
      <c r="T50" s="10"/>
      <c r="U50" s="68"/>
      <c r="V50" s="69"/>
      <c r="W50" s="69"/>
      <c r="X50" s="69"/>
      <c r="Y50" s="69"/>
      <c r="Z50" s="10"/>
      <c r="AA50" s="10"/>
      <c r="AB50" s="63"/>
      <c r="AC50" s="63"/>
      <c r="AD50" s="63"/>
      <c r="AE50" s="63"/>
      <c r="AF50" s="63"/>
      <c r="BF50" s="59"/>
    </row>
    <row r="51" spans="1:68" x14ac:dyDescent="0.2">
      <c r="A51" s="95"/>
      <c r="B51" s="50" t="s">
        <v>11</v>
      </c>
      <c r="C51" s="55">
        <v>64</v>
      </c>
      <c r="D51" s="56">
        <v>26.607686295378578</v>
      </c>
      <c r="E51" s="97">
        <v>217</v>
      </c>
      <c r="F51" s="90">
        <v>89.834613235081036</v>
      </c>
      <c r="G51" s="55">
        <v>320</v>
      </c>
      <c r="H51" s="56">
        <v>131.93754406507819</v>
      </c>
      <c r="I51" s="57">
        <v>347</v>
      </c>
      <c r="J51" s="96">
        <v>142.51040079510125</v>
      </c>
      <c r="K51" s="51">
        <v>340</v>
      </c>
      <c r="L51" s="54">
        <v>139.1</v>
      </c>
      <c r="M51" s="57">
        <v>496</v>
      </c>
      <c r="N51" s="90">
        <v>202.2</v>
      </c>
      <c r="O51" s="55">
        <v>672</v>
      </c>
      <c r="P51" s="90">
        <v>273.03643329906834</v>
      </c>
      <c r="Q51" s="96"/>
      <c r="R51" s="10"/>
      <c r="T51" s="10"/>
      <c r="U51" s="10"/>
      <c r="V51" s="10"/>
      <c r="W51" s="10"/>
      <c r="X51" s="10"/>
      <c r="Y51" s="10"/>
      <c r="Z51" s="10"/>
      <c r="AA51" s="10"/>
      <c r="AB51" s="10"/>
      <c r="BF51" s="59"/>
    </row>
    <row r="52" spans="1:68" s="66" customFormat="1" ht="15.75" x14ac:dyDescent="0.25">
      <c r="A52" s="127" t="s">
        <v>23</v>
      </c>
      <c r="B52" s="128"/>
      <c r="C52" s="36">
        <v>2516</v>
      </c>
      <c r="D52" s="37">
        <v>6418.367346938775</v>
      </c>
      <c r="E52" s="93">
        <v>2919</v>
      </c>
      <c r="F52" s="74">
        <v>7306.6332916145184</v>
      </c>
      <c r="G52" s="38">
        <v>3575</v>
      </c>
      <c r="H52" s="37">
        <v>8776.6675668376993</v>
      </c>
      <c r="I52" s="38">
        <v>2865</v>
      </c>
      <c r="J52" s="73">
        <v>8696</v>
      </c>
      <c r="K52" s="32">
        <f t="shared" ref="K52:P52" si="11">SUM(K53:K55)</f>
        <v>2758</v>
      </c>
      <c r="L52" s="35">
        <f t="shared" si="11"/>
        <v>6505.5</v>
      </c>
      <c r="M52" s="34">
        <f t="shared" si="11"/>
        <v>2664</v>
      </c>
      <c r="N52" s="35">
        <f t="shared" si="11"/>
        <v>6156</v>
      </c>
      <c r="O52" s="35">
        <f t="shared" si="11"/>
        <v>2769</v>
      </c>
      <c r="P52" s="35">
        <f t="shared" si="11"/>
        <v>6260.4000000000005</v>
      </c>
      <c r="Q52" s="94"/>
      <c r="R52" s="64"/>
      <c r="S52" s="99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99"/>
      <c r="AH52" s="99"/>
      <c r="AI52" s="99"/>
      <c r="AJ52" s="99"/>
      <c r="AK52" s="99"/>
      <c r="AL52" s="99"/>
      <c r="AM52" s="64"/>
      <c r="AN52" s="64"/>
      <c r="AO52" s="99"/>
      <c r="AP52" s="99"/>
      <c r="BF52" s="100"/>
    </row>
    <row r="53" spans="1:68" x14ac:dyDescent="0.2">
      <c r="A53" s="95"/>
      <c r="B53" s="50" t="s">
        <v>8</v>
      </c>
      <c r="C53" s="55">
        <v>155</v>
      </c>
      <c r="D53" s="56">
        <v>395.40816326530609</v>
      </c>
      <c r="E53" s="57">
        <v>103</v>
      </c>
      <c r="F53" s="90">
        <v>257.82227784730912</v>
      </c>
      <c r="G53" s="55">
        <v>127</v>
      </c>
      <c r="H53" s="56">
        <v>311.786512164584</v>
      </c>
      <c r="I53" s="57">
        <v>58</v>
      </c>
      <c r="J53" s="96">
        <v>139.60429403552689</v>
      </c>
      <c r="K53" s="51">
        <v>71</v>
      </c>
      <c r="L53" s="54">
        <v>167.5</v>
      </c>
      <c r="M53" s="57">
        <v>58</v>
      </c>
      <c r="N53" s="90">
        <v>134</v>
      </c>
      <c r="O53" s="55">
        <v>98</v>
      </c>
      <c r="P53" s="90">
        <v>221.6</v>
      </c>
      <c r="Q53" s="96"/>
      <c r="R53" s="10"/>
      <c r="T53" s="10"/>
      <c r="U53" s="10"/>
      <c r="V53" s="10"/>
      <c r="W53" s="10"/>
      <c r="X53" s="10"/>
      <c r="Y53" s="10"/>
      <c r="Z53" s="10"/>
      <c r="AA53" s="10"/>
      <c r="AB53" s="10"/>
      <c r="BF53" s="59"/>
    </row>
    <row r="54" spans="1:68" x14ac:dyDescent="0.2">
      <c r="A54" s="95"/>
      <c r="B54" s="50" t="s">
        <v>9</v>
      </c>
      <c r="C54" s="55">
        <v>2239</v>
      </c>
      <c r="D54" s="56">
        <v>5711.7346938775509</v>
      </c>
      <c r="E54" s="97">
        <v>2599</v>
      </c>
      <c r="F54" s="90">
        <v>6505.6320400500626</v>
      </c>
      <c r="G54" s="55">
        <v>3353</v>
      </c>
      <c r="H54" s="56">
        <v>8231.6549235263792</v>
      </c>
      <c r="I54" s="57">
        <v>2724</v>
      </c>
      <c r="J54" s="96">
        <v>6556.5878784961251</v>
      </c>
      <c r="K54" s="51">
        <v>2574</v>
      </c>
      <c r="L54" s="54">
        <v>6071.5</v>
      </c>
      <c r="M54" s="57">
        <v>2528</v>
      </c>
      <c r="N54" s="90">
        <v>5841.8</v>
      </c>
      <c r="O54" s="55">
        <v>2535</v>
      </c>
      <c r="P54" s="90">
        <v>5731.3</v>
      </c>
      <c r="Q54" s="96"/>
      <c r="R54" s="10"/>
      <c r="T54" s="10"/>
      <c r="U54" s="68"/>
      <c r="V54" s="69"/>
      <c r="W54" s="69"/>
      <c r="X54" s="69"/>
      <c r="Y54" s="69"/>
      <c r="Z54" s="82"/>
      <c r="AA54" s="10"/>
      <c r="AB54" s="63"/>
      <c r="AC54" s="63"/>
      <c r="AD54" s="63"/>
      <c r="AE54" s="63"/>
      <c r="AF54" s="63"/>
      <c r="BF54" s="59"/>
    </row>
    <row r="55" spans="1:68" x14ac:dyDescent="0.2">
      <c r="A55" s="95"/>
      <c r="B55" s="50" t="s">
        <v>11</v>
      </c>
      <c r="C55" s="55">
        <v>122</v>
      </c>
      <c r="D55" s="56">
        <v>311.22448979591837</v>
      </c>
      <c r="E55" s="97">
        <v>217</v>
      </c>
      <c r="F55" s="90">
        <v>543.17897371714639</v>
      </c>
      <c r="G55" s="55">
        <v>95</v>
      </c>
      <c r="H55" s="56">
        <v>233.22613114673604</v>
      </c>
      <c r="I55" s="57">
        <v>83</v>
      </c>
      <c r="J55" s="96">
        <v>199.8</v>
      </c>
      <c r="K55" s="51">
        <v>113</v>
      </c>
      <c r="L55" s="54">
        <v>266.5</v>
      </c>
      <c r="M55" s="57">
        <v>78</v>
      </c>
      <c r="N55" s="90">
        <v>180.2</v>
      </c>
      <c r="O55" s="55">
        <v>136</v>
      </c>
      <c r="P55" s="90">
        <v>307.5</v>
      </c>
      <c r="Q55" s="96"/>
      <c r="R55" s="10"/>
      <c r="T55" s="10"/>
      <c r="U55" s="10"/>
      <c r="V55" s="10"/>
      <c r="W55" s="29"/>
      <c r="X55" s="29"/>
      <c r="Y55" s="29"/>
      <c r="Z55" s="29"/>
      <c r="AA55" s="29"/>
      <c r="AB55" s="29"/>
      <c r="AC55" s="29"/>
      <c r="AD55" s="29"/>
      <c r="AE55" s="29"/>
      <c r="AF55" s="102"/>
      <c r="BF55" s="59"/>
    </row>
    <row r="56" spans="1:68" s="66" customFormat="1" ht="15.75" x14ac:dyDescent="0.25">
      <c r="A56" s="129" t="s">
        <v>24</v>
      </c>
      <c r="B56" s="130"/>
      <c r="C56" s="36">
        <v>2697</v>
      </c>
      <c r="D56" s="74">
        <v>1514.0882628686275</v>
      </c>
      <c r="E56" s="36">
        <v>3191</v>
      </c>
      <c r="F56" s="74">
        <v>1744.4498504835369</v>
      </c>
      <c r="G56" s="36">
        <f>G57+G58+G59</f>
        <v>4140</v>
      </c>
      <c r="H56" s="37">
        <f>H57+H58+H59</f>
        <v>2204.1762330692563</v>
      </c>
      <c r="I56" s="38">
        <v>2965</v>
      </c>
      <c r="J56" s="73">
        <v>1537.3686884922899</v>
      </c>
      <c r="K56" s="32">
        <f t="shared" ref="K56:P56" si="12">SUM(K57:K59)</f>
        <v>4344</v>
      </c>
      <c r="L56" s="35">
        <f t="shared" si="12"/>
        <v>2194.1</v>
      </c>
      <c r="M56" s="34">
        <f t="shared" si="12"/>
        <v>4573</v>
      </c>
      <c r="N56" s="35">
        <f t="shared" si="12"/>
        <v>2250.6</v>
      </c>
      <c r="O56" s="35">
        <f t="shared" si="12"/>
        <v>4832</v>
      </c>
      <c r="P56" s="35">
        <f t="shared" si="12"/>
        <v>2317.6999999999998</v>
      </c>
      <c r="Q56" s="94"/>
      <c r="R56" s="64"/>
      <c r="S56" s="99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99"/>
      <c r="AH56" s="99"/>
      <c r="AI56" s="99"/>
      <c r="AJ56" s="99"/>
      <c r="AK56" s="99"/>
      <c r="AL56" s="99"/>
      <c r="AM56" s="64"/>
      <c r="AN56" s="64"/>
      <c r="AO56" s="99"/>
      <c r="AP56" s="99"/>
      <c r="BF56" s="100"/>
    </row>
    <row r="57" spans="1:68" x14ac:dyDescent="0.2">
      <c r="A57" s="95"/>
      <c r="B57" s="50" t="s">
        <v>8</v>
      </c>
      <c r="C57" s="103" t="s">
        <v>25</v>
      </c>
      <c r="D57" s="104" t="s">
        <v>25</v>
      </c>
      <c r="E57" s="105">
        <v>408</v>
      </c>
      <c r="F57" s="106">
        <v>223.04466906840585</v>
      </c>
      <c r="G57" s="55">
        <v>678</v>
      </c>
      <c r="H57" s="104">
        <v>360.97623306925635</v>
      </c>
      <c r="I57" s="57">
        <v>207</v>
      </c>
      <c r="J57" s="107">
        <v>107.33063019153592</v>
      </c>
      <c r="K57" s="51">
        <v>217</v>
      </c>
      <c r="L57" s="54">
        <v>109.6</v>
      </c>
      <c r="M57" s="108">
        <v>281</v>
      </c>
      <c r="N57" s="106">
        <v>138.30000000000001</v>
      </c>
      <c r="O57" s="103">
        <v>293</v>
      </c>
      <c r="P57" s="106">
        <v>140.5</v>
      </c>
      <c r="Q57" s="107"/>
      <c r="R57" s="10"/>
      <c r="T57" s="10"/>
      <c r="U57" s="10"/>
      <c r="V57" s="10"/>
      <c r="W57" s="10"/>
      <c r="X57" s="10"/>
      <c r="Y57" s="10"/>
      <c r="Z57" s="10"/>
      <c r="AA57" s="10"/>
      <c r="AB57" s="10"/>
      <c r="BF57" s="59"/>
    </row>
    <row r="58" spans="1:68" x14ac:dyDescent="0.2">
      <c r="A58" s="95"/>
      <c r="B58" s="50" t="s">
        <v>9</v>
      </c>
      <c r="C58" s="55">
        <v>2697</v>
      </c>
      <c r="D58" s="56">
        <v>1514.0882628686275</v>
      </c>
      <c r="E58" s="97">
        <v>2255</v>
      </c>
      <c r="F58" s="106">
        <v>1232.7591390913117</v>
      </c>
      <c r="G58" s="55">
        <v>2792</v>
      </c>
      <c r="H58" s="104">
        <v>1486.5</v>
      </c>
      <c r="I58" s="57">
        <v>2552</v>
      </c>
      <c r="J58" s="107">
        <v>1323.2259335690806</v>
      </c>
      <c r="K58" s="51">
        <v>3694</v>
      </c>
      <c r="L58" s="109">
        <v>1865.8</v>
      </c>
      <c r="M58" s="57">
        <v>3849</v>
      </c>
      <c r="N58" s="90">
        <v>1894.3</v>
      </c>
      <c r="O58" s="55">
        <v>4242</v>
      </c>
      <c r="P58" s="90">
        <v>2034.7</v>
      </c>
      <c r="Q58" s="96"/>
      <c r="R58" s="10"/>
      <c r="T58" s="10"/>
      <c r="U58" s="68"/>
      <c r="V58" s="69"/>
      <c r="W58" s="69"/>
      <c r="X58" s="69"/>
      <c r="Y58" s="69"/>
      <c r="Z58" s="10"/>
      <c r="AA58" s="10"/>
      <c r="AB58" s="63"/>
      <c r="AC58" s="63"/>
      <c r="AD58" s="63"/>
      <c r="AE58" s="63"/>
      <c r="AF58" s="63"/>
      <c r="BF58" s="59"/>
    </row>
    <row r="59" spans="1:68" x14ac:dyDescent="0.2">
      <c r="A59" s="95"/>
      <c r="B59" s="50" t="s">
        <v>11</v>
      </c>
      <c r="C59" s="103" t="s">
        <v>26</v>
      </c>
      <c r="D59" s="104" t="s">
        <v>26</v>
      </c>
      <c r="E59" s="105">
        <v>528</v>
      </c>
      <c r="F59" s="106">
        <v>288.6460423238193</v>
      </c>
      <c r="G59" s="55">
        <v>670</v>
      </c>
      <c r="H59" s="104">
        <v>356.7</v>
      </c>
      <c r="I59" s="57">
        <v>206</v>
      </c>
      <c r="J59" s="107">
        <v>106.81212473167342</v>
      </c>
      <c r="K59" s="51">
        <v>433</v>
      </c>
      <c r="L59" s="109">
        <v>218.7</v>
      </c>
      <c r="M59" s="108">
        <v>443</v>
      </c>
      <c r="N59" s="106">
        <v>218</v>
      </c>
      <c r="O59" s="103">
        <v>297</v>
      </c>
      <c r="P59" s="106">
        <v>142.5</v>
      </c>
      <c r="Q59" s="107"/>
      <c r="R59" s="10"/>
      <c r="T59" s="10"/>
      <c r="U59" s="10"/>
      <c r="V59" s="10"/>
      <c r="W59" s="29"/>
      <c r="X59" s="29"/>
      <c r="Y59" s="29"/>
      <c r="Z59" s="29"/>
      <c r="AA59" s="29"/>
      <c r="AB59" s="29"/>
      <c r="AC59" s="29"/>
      <c r="AD59" s="29"/>
      <c r="AE59" s="29"/>
      <c r="AF59" s="102"/>
      <c r="BF59" s="59"/>
    </row>
    <row r="60" spans="1:68" x14ac:dyDescent="0.2">
      <c r="A60" s="110"/>
      <c r="B60" s="111"/>
      <c r="C60" s="112"/>
      <c r="D60" s="113"/>
      <c r="E60" s="113"/>
      <c r="F60" s="114"/>
      <c r="G60" s="112"/>
      <c r="H60" s="115"/>
      <c r="I60" s="113"/>
      <c r="J60" s="116"/>
      <c r="K60" s="114"/>
      <c r="L60" s="117"/>
      <c r="M60" s="115"/>
      <c r="N60" s="113"/>
      <c r="O60" s="118"/>
      <c r="P60" s="118"/>
      <c r="Q60" s="82"/>
      <c r="R60" s="10"/>
      <c r="T60" s="10"/>
      <c r="U60" s="10"/>
      <c r="V60" s="10"/>
      <c r="W60" s="10"/>
      <c r="X60" s="10"/>
      <c r="Y60" s="10"/>
      <c r="Z60" s="10"/>
      <c r="AA60" s="10"/>
      <c r="AB60" s="10"/>
      <c r="BE60" s="119"/>
      <c r="BF60" s="120"/>
    </row>
    <row r="61" spans="1:68" ht="6.75" customHeight="1" x14ac:dyDescent="0.2">
      <c r="A61" s="3"/>
      <c r="B61" s="3"/>
      <c r="C61" s="9"/>
      <c r="D61" s="82"/>
      <c r="E61" s="82"/>
      <c r="F61" s="70"/>
      <c r="G61" s="9"/>
      <c r="H61" s="82"/>
      <c r="I61" s="82"/>
      <c r="J61" s="70"/>
      <c r="K61" s="70"/>
      <c r="L61" s="70"/>
      <c r="M61" s="82"/>
      <c r="N61" s="82"/>
      <c r="O61" s="82"/>
      <c r="P61" s="82"/>
      <c r="Q61" s="82"/>
      <c r="R61" s="10"/>
      <c r="T61" s="10"/>
      <c r="U61" s="10"/>
      <c r="V61" s="10"/>
      <c r="W61" s="10"/>
      <c r="X61" s="10"/>
      <c r="Y61" s="10"/>
      <c r="Z61" s="10"/>
      <c r="AA61" s="10"/>
      <c r="AB61" s="10"/>
      <c r="BE61" s="9"/>
      <c r="BF61" s="27"/>
    </row>
    <row r="62" spans="1:68" ht="12.75" customHeight="1" x14ac:dyDescent="0.2">
      <c r="A62" s="121" t="s">
        <v>27</v>
      </c>
      <c r="B62" s="121"/>
      <c r="C62" s="121"/>
      <c r="D62" s="121"/>
      <c r="E62" s="121"/>
      <c r="F62" s="121"/>
      <c r="G62" s="121"/>
      <c r="H62" s="121"/>
      <c r="I62" s="9"/>
      <c r="J62" s="9"/>
      <c r="K62" s="9"/>
      <c r="L62" s="27"/>
      <c r="M62" s="3"/>
      <c r="N62"/>
      <c r="O62" s="3"/>
      <c r="P62"/>
      <c r="Q62"/>
      <c r="R62"/>
      <c r="S62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/>
      <c r="AG62"/>
      <c r="AH62"/>
      <c r="AI62"/>
      <c r="AJ62"/>
      <c r="AK62"/>
      <c r="AL62"/>
      <c r="AM62"/>
      <c r="AN62"/>
      <c r="AO62"/>
      <c r="AP62"/>
    </row>
    <row r="63" spans="1:68" ht="12.75" customHeight="1" x14ac:dyDescent="0.2">
      <c r="A63" s="122" t="s">
        <v>28</v>
      </c>
      <c r="B63" s="122"/>
      <c r="C63" s="122"/>
      <c r="D63" s="122"/>
      <c r="E63" s="122"/>
      <c r="F63" s="122"/>
      <c r="G63" s="122"/>
      <c r="H63" s="122"/>
      <c r="I63" s="49"/>
      <c r="J63" s="49"/>
      <c r="K63" s="49"/>
      <c r="L63" s="67"/>
      <c r="M63" s="3"/>
      <c r="N63"/>
      <c r="O63" s="3"/>
      <c r="P63"/>
      <c r="Q63"/>
      <c r="R63"/>
      <c r="S6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/>
      <c r="AG63"/>
      <c r="AH63"/>
      <c r="AI63"/>
      <c r="AJ63"/>
      <c r="AK63"/>
      <c r="AL63"/>
      <c r="AM63"/>
      <c r="AN63"/>
      <c r="AO63"/>
      <c r="AP63"/>
    </row>
    <row r="64" spans="1:68" x14ac:dyDescent="0.2">
      <c r="A64" s="122" t="s">
        <v>29</v>
      </c>
      <c r="B64" s="122"/>
      <c r="C64" s="122"/>
      <c r="D64" s="122"/>
      <c r="E64" s="122"/>
      <c r="F64" s="122"/>
      <c r="G64" s="122"/>
      <c r="H64" s="122"/>
      <c r="I64" s="49"/>
      <c r="J64" s="49"/>
      <c r="K64" s="49"/>
      <c r="L64" s="67"/>
      <c r="M64" s="3"/>
      <c r="N64"/>
      <c r="O64" s="3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58" ht="12.75" customHeight="1" x14ac:dyDescent="0.2">
      <c r="A65" s="123" t="s">
        <v>30</v>
      </c>
      <c r="B65" s="3"/>
      <c r="C65" s="124"/>
      <c r="D65" s="3"/>
      <c r="E65" s="3"/>
      <c r="F65"/>
      <c r="G65"/>
      <c r="H65"/>
      <c r="I65"/>
      <c r="J65"/>
      <c r="K65"/>
      <c r="M65" s="3"/>
      <c r="N65"/>
      <c r="O65" s="3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58" ht="12.75" customHeight="1" x14ac:dyDescent="0.2">
      <c r="A66" s="123" t="s">
        <v>31</v>
      </c>
      <c r="B66" s="3"/>
      <c r="C66" s="124"/>
      <c r="D66" s="3"/>
      <c r="E66" s="3"/>
      <c r="F66"/>
      <c r="G66"/>
      <c r="H66"/>
      <c r="I66"/>
      <c r="J66"/>
      <c r="K66"/>
      <c r="M66" s="3"/>
      <c r="N66"/>
      <c r="O66" s="3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58" x14ac:dyDescent="0.2">
      <c r="A67" s="3" t="s">
        <v>32</v>
      </c>
      <c r="B67" s="126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3"/>
      <c r="N67"/>
      <c r="O67" s="3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58" x14ac:dyDescent="0.2">
      <c r="A68" s="3"/>
      <c r="B68" s="3"/>
      <c r="BE68" s="9"/>
      <c r="BF68" s="27"/>
    </row>
    <row r="69" spans="1:58" x14ac:dyDescent="0.2">
      <c r="A69" s="3"/>
      <c r="B69" s="3"/>
      <c r="BE69" s="9"/>
      <c r="BF69" s="27"/>
    </row>
    <row r="70" spans="1:58" x14ac:dyDescent="0.2">
      <c r="A70" s="3"/>
      <c r="B70" s="3"/>
      <c r="BE70" s="9"/>
      <c r="BF70" s="27"/>
    </row>
    <row r="71" spans="1:58" x14ac:dyDescent="0.2">
      <c r="A71" s="3"/>
      <c r="B71" s="3"/>
      <c r="BE71" s="9"/>
      <c r="BF71" s="27"/>
    </row>
    <row r="72" spans="1:58" x14ac:dyDescent="0.2">
      <c r="A72" s="3"/>
      <c r="B72" s="3"/>
      <c r="BE72" s="9"/>
      <c r="BF72" s="27"/>
    </row>
    <row r="73" spans="1:58" x14ac:dyDescent="0.2">
      <c r="A73" s="3"/>
      <c r="B73" s="3"/>
      <c r="BE73" s="9"/>
      <c r="BF73" s="27"/>
    </row>
    <row r="74" spans="1:58" x14ac:dyDescent="0.2">
      <c r="A74" s="3"/>
      <c r="B74" s="3"/>
      <c r="BE74" s="9"/>
      <c r="BF74" s="27"/>
    </row>
    <row r="75" spans="1:58" x14ac:dyDescent="0.2">
      <c r="A75" s="3"/>
      <c r="B75" s="3"/>
      <c r="BE75" s="9"/>
      <c r="BF75" s="27"/>
    </row>
    <row r="76" spans="1:58" x14ac:dyDescent="0.2">
      <c r="A76" s="3"/>
      <c r="B76" s="3"/>
      <c r="BE76" s="9"/>
      <c r="BF76" s="27"/>
    </row>
    <row r="77" spans="1:58" x14ac:dyDescent="0.2">
      <c r="A77" s="3"/>
      <c r="B77" s="3"/>
      <c r="BE77" s="9"/>
      <c r="BF77" s="27"/>
    </row>
    <row r="78" spans="1:58" x14ac:dyDescent="0.2">
      <c r="BE78" s="9"/>
      <c r="BF78" s="27"/>
    </row>
    <row r="79" spans="1:58" x14ac:dyDescent="0.2">
      <c r="BE79" s="9"/>
      <c r="BF79" s="27"/>
    </row>
    <row r="80" spans="1:58" x14ac:dyDescent="0.2">
      <c r="BE80" s="9"/>
      <c r="BF80" s="27"/>
    </row>
    <row r="81" spans="3:58" x14ac:dyDescent="0.2">
      <c r="BE81" s="9"/>
      <c r="BF81" s="27"/>
    </row>
    <row r="82" spans="3:58" x14ac:dyDescent="0.2">
      <c r="BE82" s="9"/>
      <c r="BF82" s="27"/>
    </row>
    <row r="83" spans="3:58" x14ac:dyDescent="0.2">
      <c r="BE83" s="9"/>
      <c r="BF83" s="27"/>
    </row>
    <row r="84" spans="3:58" x14ac:dyDescent="0.2">
      <c r="BE84" s="84"/>
      <c r="BF84" s="27"/>
    </row>
    <row r="85" spans="3:58" x14ac:dyDescent="0.2">
      <c r="BE85" s="9"/>
      <c r="BF85" s="27"/>
    </row>
    <row r="86" spans="3:58" x14ac:dyDescent="0.2">
      <c r="BE86" s="9"/>
      <c r="BF86" s="27"/>
    </row>
    <row r="87" spans="3:58" x14ac:dyDescent="0.2">
      <c r="C87"/>
      <c r="D87"/>
      <c r="E87"/>
      <c r="F87"/>
      <c r="G87"/>
      <c r="H87"/>
      <c r="I87"/>
      <c r="J87"/>
      <c r="K87"/>
      <c r="L87"/>
      <c r="M87"/>
      <c r="N87"/>
      <c r="O87" s="3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BE87" s="9"/>
      <c r="BF87" s="27"/>
    </row>
    <row r="88" spans="3:58" x14ac:dyDescent="0.2">
      <c r="C88"/>
      <c r="D88"/>
      <c r="E88"/>
      <c r="F88"/>
      <c r="G88"/>
      <c r="H88"/>
      <c r="I88"/>
      <c r="J88"/>
      <c r="K88"/>
      <c r="L88"/>
      <c r="M88"/>
      <c r="N88"/>
      <c r="O88" s="3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BE88" s="9"/>
      <c r="BF88" s="27"/>
    </row>
    <row r="89" spans="3:58" x14ac:dyDescent="0.2">
      <c r="C89"/>
      <c r="D89"/>
      <c r="E89"/>
      <c r="F89"/>
      <c r="G89"/>
      <c r="H89"/>
      <c r="I89"/>
      <c r="J89"/>
      <c r="K89"/>
      <c r="L89"/>
      <c r="M89"/>
      <c r="N89"/>
      <c r="O89" s="3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BE89" s="9"/>
      <c r="BF89" s="27"/>
    </row>
    <row r="90" spans="3:58" x14ac:dyDescent="0.2">
      <c r="C90"/>
      <c r="D90"/>
      <c r="E90"/>
      <c r="F90"/>
      <c r="G90"/>
      <c r="H90"/>
      <c r="I90"/>
      <c r="J90"/>
      <c r="K90"/>
      <c r="L90"/>
      <c r="M90"/>
      <c r="N90"/>
      <c r="O90" s="3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BE90" s="9"/>
      <c r="BF90" s="27"/>
    </row>
    <row r="91" spans="3:58" x14ac:dyDescent="0.2">
      <c r="C91"/>
      <c r="D91"/>
      <c r="E91"/>
      <c r="F91"/>
      <c r="G91"/>
      <c r="H91"/>
      <c r="I91"/>
      <c r="J91"/>
      <c r="K91"/>
      <c r="L91"/>
      <c r="M91"/>
      <c r="N91"/>
      <c r="O91" s="3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BE91" s="9"/>
      <c r="BF91" s="27"/>
    </row>
    <row r="92" spans="3:58" x14ac:dyDescent="0.2">
      <c r="C92"/>
      <c r="D92"/>
      <c r="E92"/>
      <c r="F92"/>
      <c r="G92"/>
      <c r="H92"/>
      <c r="I92"/>
      <c r="J92"/>
      <c r="K92"/>
      <c r="L92"/>
      <c r="M92"/>
      <c r="N92"/>
      <c r="O92" s="3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BE92" s="9"/>
      <c r="BF92" s="27"/>
    </row>
    <row r="93" spans="3:58" x14ac:dyDescent="0.2">
      <c r="C93"/>
      <c r="D93"/>
      <c r="E93"/>
      <c r="F93"/>
      <c r="G93"/>
      <c r="H93"/>
      <c r="I93"/>
      <c r="J93"/>
      <c r="K93"/>
      <c r="L93"/>
      <c r="M93"/>
      <c r="N93"/>
      <c r="O93" s="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BE93" s="9"/>
      <c r="BF93" s="27"/>
    </row>
    <row r="94" spans="3:58" x14ac:dyDescent="0.2">
      <c r="C94"/>
      <c r="D94"/>
      <c r="E94"/>
      <c r="F94"/>
      <c r="G94"/>
      <c r="H94"/>
      <c r="I94"/>
      <c r="J94"/>
      <c r="K94"/>
      <c r="L94"/>
      <c r="M94"/>
      <c r="N94"/>
      <c r="O94" s="3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BE94" s="9"/>
      <c r="BF94" s="27"/>
    </row>
  </sheetData>
  <mergeCells count="27">
    <mergeCell ref="A1:P2"/>
    <mergeCell ref="A4:B6"/>
    <mergeCell ref="C4:P4"/>
    <mergeCell ref="C5:D5"/>
    <mergeCell ref="E5:F5"/>
    <mergeCell ref="G5:H5"/>
    <mergeCell ref="I5:J5"/>
    <mergeCell ref="K5:L5"/>
    <mergeCell ref="M5:N5"/>
    <mergeCell ref="O5:P5"/>
    <mergeCell ref="A36:B36"/>
    <mergeCell ref="AM5:AN5"/>
    <mergeCell ref="BE5:BF5"/>
    <mergeCell ref="AH8:AH9"/>
    <mergeCell ref="AI8:AQ8"/>
    <mergeCell ref="AR8:AT8"/>
    <mergeCell ref="A12:B12"/>
    <mergeCell ref="A16:B16"/>
    <mergeCell ref="A20:B20"/>
    <mergeCell ref="A24:B24"/>
    <mergeCell ref="A28:B28"/>
    <mergeCell ref="A32:B32"/>
    <mergeCell ref="A40:B40"/>
    <mergeCell ref="A44:B44"/>
    <mergeCell ref="A48:B48"/>
    <mergeCell ref="A52:B52"/>
    <mergeCell ref="A56:B56"/>
  </mergeCells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  <rowBreaks count="1" manualBreakCount="1">
    <brk id="6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</vt:lpstr>
      <vt:lpstr>'6'!Área_de_impresión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2019-02-18T17:44:46Z</cp:lastPrinted>
  <dcterms:created xsi:type="dcterms:W3CDTF">2019-02-01T13:44:00Z</dcterms:created>
  <dcterms:modified xsi:type="dcterms:W3CDTF">2019-04-05T15:07:00Z</dcterms:modified>
</cp:coreProperties>
</file>