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68" sheetId="1" r:id="rId1"/>
  </sheets>
  <definedNames>
    <definedName name="_xlnm.Print_Area" localSheetId="0">'68'!$A$1:$K$53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I40" i="1"/>
  <c r="E35" i="1"/>
  <c r="I33" i="1"/>
  <c r="J32" i="1"/>
  <c r="K32" i="1" s="1"/>
  <c r="H32" i="1"/>
  <c r="I32" i="1" s="1"/>
  <c r="F32" i="1"/>
  <c r="G32" i="1" s="1"/>
  <c r="D32" i="1"/>
  <c r="E32" i="1" s="1"/>
  <c r="B32" i="1"/>
  <c r="C32" i="1" s="1"/>
  <c r="I30" i="1"/>
  <c r="E28" i="1"/>
  <c r="I23" i="1"/>
  <c r="E21" i="1"/>
  <c r="J20" i="1"/>
  <c r="I20" i="1"/>
  <c r="H20" i="1"/>
  <c r="F20" i="1"/>
  <c r="E20" i="1"/>
  <c r="D20" i="1"/>
  <c r="B20" i="1"/>
  <c r="E17" i="1"/>
  <c r="I13" i="1"/>
  <c r="E10" i="1"/>
  <c r="J8" i="1"/>
  <c r="K42" i="1" s="1"/>
  <c r="H8" i="1"/>
  <c r="I37" i="1" s="1"/>
  <c r="F8" i="1"/>
  <c r="G40" i="1" s="1"/>
  <c r="D8" i="1"/>
  <c r="E41" i="1" s="1"/>
  <c r="B8" i="1"/>
  <c r="C42" i="1" s="1"/>
  <c r="G9" i="1" l="1"/>
  <c r="C11" i="1"/>
  <c r="K11" i="1"/>
  <c r="G16" i="1"/>
  <c r="C18" i="1"/>
  <c r="K18" i="1"/>
  <c r="C22" i="1"/>
  <c r="K22" i="1"/>
  <c r="G25" i="1"/>
  <c r="C29" i="1"/>
  <c r="K29" i="1"/>
  <c r="G34" i="1"/>
  <c r="C37" i="1"/>
  <c r="K37" i="1"/>
  <c r="G41" i="1"/>
  <c r="C8" i="1"/>
  <c r="G8" i="1"/>
  <c r="K8" i="1"/>
  <c r="I9" i="1"/>
  <c r="G10" i="1"/>
  <c r="E11" i="1"/>
  <c r="C13" i="1"/>
  <c r="K13" i="1"/>
  <c r="I16" i="1"/>
  <c r="G17" i="1"/>
  <c r="E18" i="1"/>
  <c r="G21" i="1"/>
  <c r="E22" i="1"/>
  <c r="C23" i="1"/>
  <c r="K23" i="1"/>
  <c r="I25" i="1"/>
  <c r="G28" i="1"/>
  <c r="E29" i="1"/>
  <c r="C30" i="1"/>
  <c r="K30" i="1"/>
  <c r="K33" i="1"/>
  <c r="I34" i="1"/>
  <c r="G35" i="1"/>
  <c r="E37" i="1"/>
  <c r="C40" i="1"/>
  <c r="K40" i="1"/>
  <c r="I41" i="1"/>
  <c r="G42" i="1"/>
  <c r="C9" i="1"/>
  <c r="K9" i="1"/>
  <c r="I10" i="1"/>
  <c r="G11" i="1"/>
  <c r="E13" i="1"/>
  <c r="C16" i="1"/>
  <c r="K16" i="1"/>
  <c r="I17" i="1"/>
  <c r="G18" i="1"/>
  <c r="C20" i="1"/>
  <c r="G20" i="1"/>
  <c r="K20" i="1"/>
  <c r="I21" i="1"/>
  <c r="G22" i="1"/>
  <c r="E23" i="1"/>
  <c r="C25" i="1"/>
  <c r="K25" i="1"/>
  <c r="I28" i="1"/>
  <c r="G29" i="1"/>
  <c r="E30" i="1"/>
  <c r="C34" i="1"/>
  <c r="K34" i="1"/>
  <c r="I35" i="1"/>
  <c r="G37" i="1"/>
  <c r="E40" i="1"/>
  <c r="C41" i="1"/>
  <c r="K41" i="1"/>
  <c r="I42" i="1"/>
  <c r="E8" i="1"/>
  <c r="I8" i="1"/>
  <c r="E9" i="1"/>
  <c r="C10" i="1"/>
  <c r="K10" i="1"/>
  <c r="I11" i="1"/>
  <c r="G13" i="1"/>
  <c r="E16" i="1"/>
  <c r="C17" i="1"/>
  <c r="K17" i="1"/>
  <c r="I18" i="1"/>
  <c r="C21" i="1"/>
  <c r="K21" i="1"/>
  <c r="I22" i="1"/>
  <c r="G23" i="1"/>
  <c r="E25" i="1"/>
  <c r="C28" i="1"/>
  <c r="K28" i="1"/>
  <c r="I29" i="1"/>
  <c r="G30" i="1"/>
  <c r="E34" i="1"/>
  <c r="C35" i="1"/>
  <c r="K35" i="1"/>
</calcChain>
</file>

<file path=xl/sharedStrings.xml><?xml version="1.0" encoding="utf-8"?>
<sst xmlns="http://schemas.openxmlformats.org/spreadsheetml/2006/main" count="88" uniqueCount="35">
  <si>
    <t>Cuadro 68.   GASTO EN PROTECCIÓN AMBIENTAL DEL SECTOR PÚBLICO EN LA REPÚBLICA, SEGÚN  ACTIVIDAD</t>
  </si>
  <si>
    <t xml:space="preserve"> Y TIPO DE GASTO: AÑOS 2013-17</t>
  </si>
  <si>
    <t>Actividad y tipo de gasto</t>
  </si>
  <si>
    <t>Gasto en protección ambiental (en balboas)</t>
  </si>
  <si>
    <t>2017 (P)</t>
  </si>
  <si>
    <t>Total</t>
  </si>
  <si>
    <t xml:space="preserve">Porcentaje </t>
  </si>
  <si>
    <t xml:space="preserve">        TOTAL…………………………………</t>
  </si>
  <si>
    <t>Protección del aire y del clima…………………………………….</t>
  </si>
  <si>
    <t>Gestión de las aguas residuales………………………………</t>
  </si>
  <si>
    <t>Gestión de los residuos………………………………………</t>
  </si>
  <si>
    <t xml:space="preserve">Protección  y  descontaminación  de  suelos,  aguas </t>
  </si>
  <si>
    <t>subterráneas y aguas superficiales…………………………….</t>
  </si>
  <si>
    <t>Reducción  del  ruido  y  las  vibraciones (excluida la</t>
  </si>
  <si>
    <t>protección en el lugar de trabajo)……………………………....</t>
  </si>
  <si>
    <t>-</t>
  </si>
  <si>
    <t>Protección de la biodiversidad y los paisajes………………</t>
  </si>
  <si>
    <t>Investigación y desarrollo…………………………………</t>
  </si>
  <si>
    <t>Otras actividades de protección del medio ambiente……</t>
  </si>
  <si>
    <t xml:space="preserve">    Gasto Corriente…………………………...…..</t>
  </si>
  <si>
    <t>Protección del aire y del clima………………………………</t>
  </si>
  <si>
    <t>Gestión de las aguas residuales………………………...…………</t>
  </si>
  <si>
    <t>Gestión de los residuos……………………………………</t>
  </si>
  <si>
    <t>Protección de la biodiversidad y los paisajes……………</t>
  </si>
  <si>
    <t>Investigación y desarrollo………………………………….</t>
  </si>
  <si>
    <t>Otras actividades de protección del medio ambiente…..</t>
  </si>
  <si>
    <t xml:space="preserve">    Gasto de Capital…………………….……………</t>
  </si>
  <si>
    <t>Protección del aire y del clima……………………………..</t>
  </si>
  <si>
    <t>Gestión de las aguas residuales………………………….</t>
  </si>
  <si>
    <t>Gestión de los residuos…………………………………..</t>
  </si>
  <si>
    <t>Protección de la biodiversidad y los paisajes…………..</t>
  </si>
  <si>
    <t>NOTA: Incluye la Autoridad del Canal de Panamá</t>
  </si>
  <si>
    <t xml:space="preserve">           La descripción de la actividad es con base en la Clasificación de Actividades y Gasto de Protección Ambiental (CAPA)</t>
  </si>
  <si>
    <t>-  Cantidad nula o cero.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</si>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</sst>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3" xfId="0" applyFont="1" applyBorder="1"/>
    <xf numFmtId="0" fontId="1" fillId="0" borderId="3" xfId="0" applyFont="1" applyBorder="1" applyAlignment="1" applyProtection="1">
      <alignment horizontal="left" indent="10"/>
      <protection locked="0"/>
    </xf>
    <xf numFmtId="3" fontId="1" fillId="0" borderId="3" xfId="0" applyNumberFormat="1" applyFont="1" applyBorder="1"/>
    <xf numFmtId="164" fontId="1" fillId="0" borderId="8" xfId="0" applyNumberFormat="1" applyFont="1" applyBorder="1"/>
    <xf numFmtId="3" fontId="1" fillId="0" borderId="8" xfId="0" applyNumberFormat="1" applyFont="1" applyBorder="1"/>
    <xf numFmtId="165" fontId="1" fillId="0" borderId="3" xfId="0" applyNumberFormat="1" applyFont="1" applyBorder="1"/>
    <xf numFmtId="164" fontId="1" fillId="0" borderId="10" xfId="0" applyNumberFormat="1" applyFont="1" applyBorder="1"/>
    <xf numFmtId="0" fontId="1" fillId="0" borderId="0" xfId="0" applyFont="1"/>
    <xf numFmtId="0" fontId="2" fillId="0" borderId="3" xfId="0" applyFont="1" applyBorder="1" applyAlignment="1"/>
    <xf numFmtId="3" fontId="2" fillId="0" borderId="3" xfId="0" applyNumberFormat="1" applyFont="1" applyBorder="1" applyAlignment="1">
      <alignment horizontal="right"/>
    </xf>
    <xf numFmtId="164" fontId="2" fillId="0" borderId="8" xfId="0" applyNumberFormat="1" applyFont="1" applyBorder="1"/>
    <xf numFmtId="3" fontId="2" fillId="0" borderId="8" xfId="0" applyNumberFormat="1" applyFont="1" applyBorder="1"/>
    <xf numFmtId="164" fontId="2" fillId="0" borderId="10" xfId="0" applyNumberFormat="1" applyFont="1" applyBorder="1"/>
    <xf numFmtId="0" fontId="2" fillId="0" borderId="3" xfId="0" applyFont="1" applyBorder="1" applyAlignment="1" applyProtection="1">
      <protection locked="0"/>
    </xf>
    <xf numFmtId="3" fontId="2" fillId="0" borderId="8" xfId="0" applyNumberFormat="1" applyFont="1" applyFill="1" applyBorder="1"/>
    <xf numFmtId="0" fontId="2" fillId="0" borderId="3" xfId="0" applyFont="1" applyBorder="1" applyAlignment="1" applyProtection="1">
      <alignment wrapText="1"/>
      <protection locked="0"/>
    </xf>
    <xf numFmtId="3" fontId="3" fillId="0" borderId="3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2" fillId="0" borderId="3" xfId="0" applyNumberFormat="1" applyFont="1" applyFill="1" applyBorder="1"/>
    <xf numFmtId="164" fontId="2" fillId="0" borderId="3" xfId="0" applyNumberFormat="1" applyFont="1" applyBorder="1"/>
    <xf numFmtId="0" fontId="2" fillId="0" borderId="10" xfId="0" applyFont="1" applyBorder="1"/>
    <xf numFmtId="3" fontId="1" fillId="0" borderId="3" xfId="0" applyNumberFormat="1" applyFont="1" applyBorder="1" applyAlignment="1" applyProtection="1">
      <alignment horizontal="left" indent="8"/>
      <protection locked="0"/>
    </xf>
    <xf numFmtId="164" fontId="1" fillId="0" borderId="3" xfId="0" applyNumberFormat="1" applyFont="1" applyBorder="1"/>
    <xf numFmtId="3" fontId="2" fillId="0" borderId="3" xfId="0" applyNumberFormat="1" applyFont="1" applyBorder="1"/>
    <xf numFmtId="0" fontId="2" fillId="0" borderId="3" xfId="0" applyFont="1" applyBorder="1" applyAlignment="1" applyProtection="1">
      <alignment horizontal="left" wrapText="1" indent="1"/>
      <protection locked="0"/>
    </xf>
    <xf numFmtId="3" fontId="1" fillId="0" borderId="3" xfId="0" applyNumberFormat="1" applyFont="1" applyBorder="1" applyAlignment="1" applyProtection="1">
      <alignment horizontal="left" indent="6"/>
      <protection locked="0"/>
    </xf>
    <xf numFmtId="164" fontId="1" fillId="0" borderId="8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2" fillId="0" borderId="10" xfId="0" applyNumberFormat="1" applyFont="1" applyBorder="1"/>
    <xf numFmtId="2" fontId="2" fillId="0" borderId="8" xfId="0" applyNumberFormat="1" applyFont="1" applyBorder="1"/>
    <xf numFmtId="0" fontId="2" fillId="0" borderId="6" xfId="0" applyFont="1" applyBorder="1" applyAlignment="1" applyProtection="1">
      <alignment horizontal="left" wrapText="1" indent="1"/>
      <protection locked="0"/>
    </xf>
    <xf numFmtId="0" fontId="2" fillId="0" borderId="6" xfId="0" applyFont="1" applyBorder="1"/>
    <xf numFmtId="0" fontId="2" fillId="0" borderId="11" xfId="0" applyFont="1" applyBorder="1"/>
    <xf numFmtId="3" fontId="2" fillId="0" borderId="11" xfId="0" applyNumberFormat="1" applyFont="1" applyBorder="1"/>
    <xf numFmtId="0" fontId="2" fillId="0" borderId="12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 applyProtection="1">
      <protection locked="0"/>
    </xf>
    <xf numFmtId="0" fontId="2" fillId="0" borderId="0" xfId="0" quotePrefix="1" applyFont="1"/>
    <xf numFmtId="3" fontId="2" fillId="0" borderId="0" xfId="0" applyNumberFormat="1" applyFont="1" applyBorder="1"/>
    <xf numFmtId="4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zoomScaleNormal="100" workbookViewId="0">
      <selection activeCell="M10" sqref="M10"/>
    </sheetView>
  </sheetViews>
  <sheetFormatPr baseColWidth="10" defaultRowHeight="12.75" x14ac:dyDescent="0.2"/>
  <cols>
    <col min="1" max="1" width="44.42578125" customWidth="1"/>
    <col min="2" max="11" width="12.85546875" customWidth="1"/>
    <col min="13" max="13" width="13.7109375" bestFit="1" customWidth="1"/>
  </cols>
  <sheetData>
    <row r="1" spans="1:11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15" customHeight="1" x14ac:dyDescent="0.2">
      <c r="A3" s="2"/>
      <c r="B3" s="2"/>
      <c r="C3" s="2"/>
      <c r="D3" s="2"/>
      <c r="E3" s="2"/>
      <c r="F3" s="3"/>
      <c r="G3" s="3"/>
      <c r="H3" s="3"/>
      <c r="I3" s="3"/>
      <c r="J3" s="3"/>
      <c r="K3" s="3"/>
    </row>
    <row r="4" spans="1:11" ht="20.45" customHeight="1" x14ac:dyDescent="0.2">
      <c r="A4" s="4" t="s">
        <v>2</v>
      </c>
      <c r="B4" s="5" t="s">
        <v>3</v>
      </c>
      <c r="C4" s="5"/>
      <c r="D4" s="5"/>
      <c r="E4" s="5"/>
      <c r="F4" s="5"/>
      <c r="G4" s="5"/>
      <c r="H4" s="5"/>
      <c r="I4" s="5"/>
      <c r="J4" s="5"/>
      <c r="K4" s="5"/>
    </row>
    <row r="5" spans="1:11" ht="21.75" customHeight="1" x14ac:dyDescent="0.2">
      <c r="A5" s="6"/>
      <c r="B5" s="7">
        <v>2013</v>
      </c>
      <c r="C5" s="8"/>
      <c r="D5" s="9">
        <v>2014</v>
      </c>
      <c r="E5" s="8"/>
      <c r="F5" s="9">
        <v>2015</v>
      </c>
      <c r="G5" s="8"/>
      <c r="H5" s="9">
        <v>2016</v>
      </c>
      <c r="I5" s="8"/>
      <c r="J5" s="7" t="s">
        <v>4</v>
      </c>
      <c r="K5" s="7"/>
    </row>
    <row r="6" spans="1:11" ht="29.25" customHeight="1" x14ac:dyDescent="0.2">
      <c r="A6" s="10"/>
      <c r="B6" s="11" t="s">
        <v>5</v>
      </c>
      <c r="C6" s="12" t="s">
        <v>6</v>
      </c>
      <c r="D6" s="12" t="s">
        <v>5</v>
      </c>
      <c r="E6" s="12" t="s">
        <v>6</v>
      </c>
      <c r="F6" s="12" t="s">
        <v>5</v>
      </c>
      <c r="G6" s="12" t="s">
        <v>6</v>
      </c>
      <c r="H6" s="11" t="s">
        <v>5</v>
      </c>
      <c r="I6" s="12" t="s">
        <v>6</v>
      </c>
      <c r="J6" s="11" t="s">
        <v>5</v>
      </c>
      <c r="K6" s="13" t="s">
        <v>6</v>
      </c>
    </row>
    <row r="7" spans="1:11" ht="13.15" customHeight="1" x14ac:dyDescent="0.2">
      <c r="A7" s="14"/>
      <c r="B7" s="15"/>
      <c r="C7" s="16"/>
      <c r="D7" s="17"/>
      <c r="E7" s="18"/>
      <c r="F7" s="17"/>
      <c r="G7" s="16"/>
      <c r="H7" s="17"/>
      <c r="I7" s="2"/>
      <c r="J7" s="17"/>
      <c r="K7" s="2"/>
    </row>
    <row r="8" spans="1:11" s="25" customFormat="1" ht="22.5" customHeight="1" x14ac:dyDescent="0.2">
      <c r="A8" s="19" t="s">
        <v>7</v>
      </c>
      <c r="B8" s="20">
        <f>SUM(B9:B18)</f>
        <v>402333202.48999995</v>
      </c>
      <c r="C8" s="21">
        <f>+B8/B8*100</f>
        <v>100</v>
      </c>
      <c r="D8" s="22">
        <f>SUM(D9:D18)</f>
        <v>398529647.53999996</v>
      </c>
      <c r="E8" s="23">
        <f>+D8/D8*100</f>
        <v>100</v>
      </c>
      <c r="F8" s="22">
        <f>SUM(F9:F18)</f>
        <v>587132823.54999995</v>
      </c>
      <c r="G8" s="21">
        <f>+F8/F8*100</f>
        <v>100</v>
      </c>
      <c r="H8" s="22">
        <f>SUM(H9:H18)</f>
        <v>565775896.99000001</v>
      </c>
      <c r="I8" s="24">
        <f>+H8/H8*100</f>
        <v>100</v>
      </c>
      <c r="J8" s="22">
        <f>SUM(J9:J18)</f>
        <v>504373232.42999989</v>
      </c>
      <c r="K8" s="24">
        <f>+J8/J8*100</f>
        <v>100</v>
      </c>
    </row>
    <row r="9" spans="1:11" ht="22.5" customHeight="1" x14ac:dyDescent="0.2">
      <c r="A9" s="26" t="s">
        <v>8</v>
      </c>
      <c r="B9" s="27">
        <v>1664962.7</v>
      </c>
      <c r="C9" s="28">
        <f>+B9/$B$8*100</f>
        <v>0.41382682057948789</v>
      </c>
      <c r="D9" s="29">
        <v>2119472.0699999998</v>
      </c>
      <c r="E9" s="28">
        <f>+D9/$D$8*100</f>
        <v>0.53182293540338699</v>
      </c>
      <c r="F9" s="29">
        <v>2077847.5</v>
      </c>
      <c r="G9" s="28">
        <f>+F9/$F$8*100</f>
        <v>0.35389734939985884</v>
      </c>
      <c r="H9" s="29">
        <v>2819132.07</v>
      </c>
      <c r="I9" s="30">
        <f>+H9/$H$8*100</f>
        <v>0.49827715973729919</v>
      </c>
      <c r="J9" s="29">
        <v>6300676.4699999988</v>
      </c>
      <c r="K9" s="30">
        <f>+J9/$J$8*100</f>
        <v>1.2492091302395685</v>
      </c>
    </row>
    <row r="10" spans="1:11" ht="22.5" customHeight="1" x14ac:dyDescent="0.2">
      <c r="A10" s="31" t="s">
        <v>9</v>
      </c>
      <c r="B10" s="27">
        <v>259529388.97999999</v>
      </c>
      <c r="C10" s="28">
        <f>+B10/$B$8*100</f>
        <v>64.506082862114923</v>
      </c>
      <c r="D10" s="29">
        <v>194817456.36000001</v>
      </c>
      <c r="E10" s="28">
        <f>+D10/$D$8*100</f>
        <v>48.884056070244164</v>
      </c>
      <c r="F10" s="29">
        <v>348142883.00999999</v>
      </c>
      <c r="G10" s="28">
        <f t="shared" ref="G10:G18" si="0">+F10/$F$8*100</f>
        <v>59.295421588766331</v>
      </c>
      <c r="H10" s="32">
        <v>291473623.72000003</v>
      </c>
      <c r="I10" s="30">
        <f t="shared" ref="I10:I18" si="1">+H10/$H$8*100</f>
        <v>51.517504593369381</v>
      </c>
      <c r="J10" s="32">
        <v>291039875.40999991</v>
      </c>
      <c r="K10" s="30">
        <f>+J10/$J$8*100</f>
        <v>57.703275411308084</v>
      </c>
    </row>
    <row r="11" spans="1:11" ht="22.5" customHeight="1" x14ac:dyDescent="0.2">
      <c r="A11" s="31" t="s">
        <v>10</v>
      </c>
      <c r="B11" s="27">
        <v>64993478.979999997</v>
      </c>
      <c r="C11" s="28">
        <f t="shared" ref="C11:C17" si="2">+B11/$B$8*100</f>
        <v>16.154142531056809</v>
      </c>
      <c r="D11" s="29">
        <v>121385171.95999999</v>
      </c>
      <c r="E11" s="28">
        <f>+D11/$D$8*100</f>
        <v>30.458253911414886</v>
      </c>
      <c r="F11" s="29">
        <v>119969703.95999999</v>
      </c>
      <c r="G11" s="28">
        <f t="shared" si="0"/>
        <v>20.43314547373171</v>
      </c>
      <c r="H11" s="32">
        <v>109970942.72999999</v>
      </c>
      <c r="I11" s="30">
        <f t="shared" si="1"/>
        <v>19.437191176764411</v>
      </c>
      <c r="J11" s="32">
        <v>93623684.130000025</v>
      </c>
      <c r="K11" s="30">
        <f>+J11/$J$8*100</f>
        <v>18.562381607551647</v>
      </c>
    </row>
    <row r="12" spans="1:11" ht="22.5" customHeight="1" x14ac:dyDescent="0.2">
      <c r="A12" s="33" t="s">
        <v>11</v>
      </c>
      <c r="B12" s="34"/>
      <c r="C12" s="28"/>
      <c r="D12" s="29"/>
      <c r="E12" s="28"/>
      <c r="F12" s="29"/>
      <c r="G12" s="28"/>
      <c r="H12" s="32"/>
      <c r="I12" s="30"/>
      <c r="J12" s="32"/>
      <c r="K12" s="30"/>
    </row>
    <row r="13" spans="1:11" ht="15" customHeight="1" x14ac:dyDescent="0.2">
      <c r="A13" s="31" t="s">
        <v>12</v>
      </c>
      <c r="B13" s="27">
        <v>3225018.09</v>
      </c>
      <c r="C13" s="28">
        <f t="shared" si="2"/>
        <v>0.80157890774131635</v>
      </c>
      <c r="D13" s="29">
        <v>2946460.78</v>
      </c>
      <c r="E13" s="28">
        <f>+D13/$D$8*100</f>
        <v>0.73933289485176046</v>
      </c>
      <c r="F13" s="29">
        <v>6779041.3700000001</v>
      </c>
      <c r="G13" s="28">
        <f t="shared" si="0"/>
        <v>1.1546009860276021</v>
      </c>
      <c r="H13" s="32">
        <v>3610942.28</v>
      </c>
      <c r="I13" s="30">
        <f t="shared" si="1"/>
        <v>0.63822836907875957</v>
      </c>
      <c r="J13" s="32">
        <v>2455886.4900000002</v>
      </c>
      <c r="K13" s="30">
        <f>+J13/$J$8*100</f>
        <v>0.48691848260223514</v>
      </c>
    </row>
    <row r="14" spans="1:11" ht="22.5" customHeight="1" x14ac:dyDescent="0.2">
      <c r="A14" s="33" t="s">
        <v>13</v>
      </c>
      <c r="B14" s="27"/>
      <c r="C14" s="28"/>
      <c r="D14" s="35"/>
      <c r="E14" s="28"/>
      <c r="F14" s="35"/>
      <c r="G14" s="28"/>
      <c r="H14" s="36"/>
      <c r="I14" s="30"/>
      <c r="J14" s="36"/>
      <c r="K14" s="37"/>
    </row>
    <row r="15" spans="1:11" ht="15" customHeight="1" x14ac:dyDescent="0.2">
      <c r="A15" s="31" t="s">
        <v>14</v>
      </c>
      <c r="B15" s="27" t="s">
        <v>15</v>
      </c>
      <c r="C15" s="38" t="s">
        <v>15</v>
      </c>
      <c r="D15" s="35" t="s">
        <v>15</v>
      </c>
      <c r="E15" s="38" t="s">
        <v>15</v>
      </c>
      <c r="F15" s="35" t="s">
        <v>15</v>
      </c>
      <c r="G15" s="38" t="s">
        <v>15</v>
      </c>
      <c r="H15" s="36" t="s">
        <v>15</v>
      </c>
      <c r="I15" s="37" t="s">
        <v>15</v>
      </c>
      <c r="J15" s="36" t="s">
        <v>15</v>
      </c>
      <c r="K15" s="37" t="s">
        <v>15</v>
      </c>
    </row>
    <row r="16" spans="1:11" ht="22.5" customHeight="1" x14ac:dyDescent="0.2">
      <c r="A16" s="31" t="s">
        <v>16</v>
      </c>
      <c r="B16" s="27">
        <v>28281198.370000001</v>
      </c>
      <c r="C16" s="28">
        <f t="shared" si="2"/>
        <v>7.0292976555179871</v>
      </c>
      <c r="D16" s="29">
        <v>21209088.640000001</v>
      </c>
      <c r="E16" s="28">
        <f>+D16/$D$8*100</f>
        <v>5.3218345914581597</v>
      </c>
      <c r="F16" s="29">
        <v>36867218.07</v>
      </c>
      <c r="G16" s="28">
        <f>+F16/$F$8*100</f>
        <v>6.2791955399612238</v>
      </c>
      <c r="H16" s="32">
        <v>26345837.719999999</v>
      </c>
      <c r="I16" s="30">
        <f t="shared" si="1"/>
        <v>4.6565853830400368</v>
      </c>
      <c r="J16" s="32">
        <v>26881649.129999995</v>
      </c>
      <c r="K16" s="30">
        <f>+J16/$J$8*100</f>
        <v>5.3297136726483201</v>
      </c>
    </row>
    <row r="17" spans="1:11" ht="22.5" customHeight="1" x14ac:dyDescent="0.2">
      <c r="A17" s="31" t="s">
        <v>17</v>
      </c>
      <c r="B17" s="27">
        <v>8131763.4199999999</v>
      </c>
      <c r="C17" s="28">
        <f t="shared" si="2"/>
        <v>2.0211514659176348</v>
      </c>
      <c r="D17" s="29">
        <v>13703604.039999999</v>
      </c>
      <c r="E17" s="28">
        <f>+D17/$D$8*100</f>
        <v>3.4385406768575688</v>
      </c>
      <c r="F17" s="29">
        <v>18165390.59</v>
      </c>
      <c r="G17" s="28">
        <f t="shared" si="0"/>
        <v>3.0939150157141646</v>
      </c>
      <c r="H17" s="32">
        <v>23864492.580000002</v>
      </c>
      <c r="I17" s="30">
        <f t="shared" si="1"/>
        <v>4.2180115319443878</v>
      </c>
      <c r="J17" s="32">
        <v>31193509.000000004</v>
      </c>
      <c r="K17" s="30">
        <f>+J17/$J$8*100</f>
        <v>6.1846083404771557</v>
      </c>
    </row>
    <row r="18" spans="1:11" ht="22.5" customHeight="1" x14ac:dyDescent="0.2">
      <c r="A18" s="31" t="s">
        <v>18</v>
      </c>
      <c r="B18" s="39">
        <v>36507391.950000003</v>
      </c>
      <c r="C18" s="28">
        <f>+B18/$B$8*100</f>
        <v>9.0739197570718506</v>
      </c>
      <c r="D18" s="29">
        <v>42348393.689999998</v>
      </c>
      <c r="E18" s="28">
        <f>+D18/$D$8*100</f>
        <v>10.626158919770088</v>
      </c>
      <c r="F18" s="29">
        <v>55130739.049999997</v>
      </c>
      <c r="G18" s="28">
        <f t="shared" si="0"/>
        <v>9.3898240463991165</v>
      </c>
      <c r="H18" s="29">
        <v>107690925.89</v>
      </c>
      <c r="I18" s="30">
        <f t="shared" si="1"/>
        <v>19.034201786065733</v>
      </c>
      <c r="J18" s="32">
        <v>52877951.799999997</v>
      </c>
      <c r="K18" s="30">
        <f>+J18/$J$8*100</f>
        <v>10.483893355172993</v>
      </c>
    </row>
    <row r="19" spans="1:11" ht="22.5" customHeight="1" x14ac:dyDescent="0.2">
      <c r="A19" s="31"/>
      <c r="B19" s="40"/>
      <c r="C19" s="38"/>
      <c r="D19" s="29"/>
      <c r="E19" s="41"/>
      <c r="F19" s="29"/>
      <c r="G19" s="28"/>
      <c r="H19" s="16"/>
      <c r="I19" s="42"/>
      <c r="J19" s="16"/>
      <c r="K19" s="42"/>
    </row>
    <row r="20" spans="1:11" ht="22.5" customHeight="1" x14ac:dyDescent="0.2">
      <c r="A20" s="43" t="s">
        <v>19</v>
      </c>
      <c r="B20" s="20">
        <f>SUM(B21:B30)</f>
        <v>146997926.56000003</v>
      </c>
      <c r="C20" s="21">
        <f>+B20/B8*100</f>
        <v>36.536364796701982</v>
      </c>
      <c r="D20" s="22">
        <f>SUM(D21:D30)</f>
        <v>218585165.52000001</v>
      </c>
      <c r="E20" s="44">
        <f>+D20/D8*100</f>
        <v>54.847905762910862</v>
      </c>
      <c r="F20" s="22">
        <f>SUM(F21:F30)</f>
        <v>242083414.20000005</v>
      </c>
      <c r="G20" s="21">
        <f>+F20/F8*100</f>
        <v>41.231456408157079</v>
      </c>
      <c r="H20" s="22">
        <f>SUM(H21:H30)</f>
        <v>248809487.17000002</v>
      </c>
      <c r="I20" s="24">
        <f>+H20/H8*100</f>
        <v>43.976685555835495</v>
      </c>
      <c r="J20" s="22">
        <f>SUM(J21:J30)</f>
        <v>198024358.93000001</v>
      </c>
      <c r="K20" s="24">
        <f>+J20/J8*100</f>
        <v>39.261472694723757</v>
      </c>
    </row>
    <row r="21" spans="1:11" ht="22.5" customHeight="1" x14ac:dyDescent="0.2">
      <c r="A21" s="26" t="s">
        <v>20</v>
      </c>
      <c r="B21" s="40">
        <v>1664962.7</v>
      </c>
      <c r="C21" s="28">
        <f>+B21/$B$8*100</f>
        <v>0.41382682057948789</v>
      </c>
      <c r="D21" s="29">
        <v>2119472.0699999998</v>
      </c>
      <c r="E21" s="28">
        <f>+D21/$D$8*100</f>
        <v>0.53182293540338699</v>
      </c>
      <c r="F21" s="29">
        <v>2077847.5</v>
      </c>
      <c r="G21" s="28">
        <f>+F21/$F$8*100</f>
        <v>0.35389734939985884</v>
      </c>
      <c r="H21" s="29">
        <v>2243864.44</v>
      </c>
      <c r="I21" s="30">
        <f>+H21/$H$8*100</f>
        <v>0.39659951085538375</v>
      </c>
      <c r="J21" s="29">
        <v>3485659.0099999993</v>
      </c>
      <c r="K21" s="30">
        <f>+J21/$J$8*100</f>
        <v>0.69108723181176379</v>
      </c>
    </row>
    <row r="22" spans="1:11" ht="22.5" customHeight="1" x14ac:dyDescent="0.2">
      <c r="A22" s="31" t="s">
        <v>21</v>
      </c>
      <c r="B22" s="45">
        <v>54479397.460000001</v>
      </c>
      <c r="C22" s="28">
        <f t="shared" ref="C22:C29" si="3">+B22/$B$8*100</f>
        <v>13.540865412755512</v>
      </c>
      <c r="D22" s="29">
        <v>74254329.659999996</v>
      </c>
      <c r="E22" s="28">
        <f t="shared" ref="E22:E30" si="4">+D22/$D$8*100</f>
        <v>18.632071696133266</v>
      </c>
      <c r="F22" s="29">
        <v>95617818.980000004</v>
      </c>
      <c r="G22" s="28">
        <f t="shared" ref="G22:G30" si="5">+F22/$F$8*100</f>
        <v>16.28555160685157</v>
      </c>
      <c r="H22" s="29">
        <v>51296177.75</v>
      </c>
      <c r="I22" s="30">
        <f t="shared" ref="I22:I30" si="6">+H22/$H$8*100</f>
        <v>9.0665187440649575</v>
      </c>
      <c r="J22" s="29">
        <v>51730971.140000001</v>
      </c>
      <c r="K22" s="30">
        <f>+J22/$J$8*100</f>
        <v>10.25648623158834</v>
      </c>
    </row>
    <row r="23" spans="1:11" ht="22.5" customHeight="1" x14ac:dyDescent="0.2">
      <c r="A23" s="31" t="s">
        <v>22</v>
      </c>
      <c r="B23" s="45">
        <v>48044605.790000007</v>
      </c>
      <c r="C23" s="28">
        <f t="shared" si="3"/>
        <v>11.941496623360127</v>
      </c>
      <c r="D23" s="29">
        <v>90312857.950000003</v>
      </c>
      <c r="E23" s="28">
        <f t="shared" si="4"/>
        <v>22.661515525249701</v>
      </c>
      <c r="F23" s="29">
        <v>82785016.329999998</v>
      </c>
      <c r="G23" s="28">
        <f t="shared" si="5"/>
        <v>14.09987876839423</v>
      </c>
      <c r="H23" s="29">
        <v>73616976.959999993</v>
      </c>
      <c r="I23" s="30">
        <f t="shared" si="6"/>
        <v>13.011684900620848</v>
      </c>
      <c r="J23" s="29">
        <v>69942025.920000017</v>
      </c>
      <c r="K23" s="30">
        <f>+J23/$J$8*100</f>
        <v>13.867116933035698</v>
      </c>
    </row>
    <row r="24" spans="1:11" ht="22.5" customHeight="1" x14ac:dyDescent="0.2">
      <c r="A24" s="33" t="s">
        <v>11</v>
      </c>
      <c r="B24" s="45"/>
      <c r="C24" s="28"/>
      <c r="D24" s="29"/>
      <c r="E24" s="28"/>
      <c r="F24" s="29"/>
      <c r="G24" s="28"/>
      <c r="H24" s="29"/>
      <c r="I24" s="30"/>
      <c r="J24" s="29"/>
      <c r="K24" s="30"/>
    </row>
    <row r="25" spans="1:11" ht="15" customHeight="1" x14ac:dyDescent="0.2">
      <c r="A25" s="31" t="s">
        <v>12</v>
      </c>
      <c r="B25" s="45">
        <v>2403368.2000000002</v>
      </c>
      <c r="C25" s="28">
        <f t="shared" si="3"/>
        <v>0.59735765905617411</v>
      </c>
      <c r="D25" s="29">
        <v>2528654.13</v>
      </c>
      <c r="E25" s="28">
        <f>+D25/$D$8*100</f>
        <v>0.63449586388581081</v>
      </c>
      <c r="F25" s="29">
        <v>2835673.55</v>
      </c>
      <c r="G25" s="28">
        <f t="shared" si="5"/>
        <v>0.48296968526722389</v>
      </c>
      <c r="H25" s="29">
        <v>1838219.51</v>
      </c>
      <c r="I25" s="30">
        <f t="shared" si="6"/>
        <v>0.32490240743367871</v>
      </c>
      <c r="J25" s="29">
        <v>2255886.4900000002</v>
      </c>
      <c r="K25" s="30">
        <f>+J25/$J$8*100</f>
        <v>0.4472653077030781</v>
      </c>
    </row>
    <row r="26" spans="1:11" ht="22.5" customHeight="1" x14ac:dyDescent="0.2">
      <c r="A26" s="33" t="s">
        <v>13</v>
      </c>
      <c r="B26" s="27"/>
      <c r="C26" s="28"/>
      <c r="D26" s="35"/>
      <c r="E26" s="28"/>
      <c r="F26" s="35"/>
      <c r="G26" s="28"/>
      <c r="H26" s="35"/>
      <c r="I26" s="30"/>
      <c r="J26" s="35"/>
      <c r="K26" s="37"/>
    </row>
    <row r="27" spans="1:11" ht="15" customHeight="1" x14ac:dyDescent="0.2">
      <c r="A27" s="31" t="s">
        <v>14</v>
      </c>
      <c r="B27" s="27" t="s">
        <v>15</v>
      </c>
      <c r="C27" s="38" t="s">
        <v>15</v>
      </c>
      <c r="D27" s="35" t="s">
        <v>15</v>
      </c>
      <c r="E27" s="38" t="s">
        <v>15</v>
      </c>
      <c r="F27" s="35" t="s">
        <v>15</v>
      </c>
      <c r="G27" s="38" t="s">
        <v>15</v>
      </c>
      <c r="H27" s="35" t="s">
        <v>15</v>
      </c>
      <c r="I27" s="37" t="s">
        <v>15</v>
      </c>
      <c r="J27" s="35" t="s">
        <v>15</v>
      </c>
      <c r="K27" s="37" t="s">
        <v>15</v>
      </c>
    </row>
    <row r="28" spans="1:11" ht="22.5" customHeight="1" x14ac:dyDescent="0.2">
      <c r="A28" s="31" t="s">
        <v>23</v>
      </c>
      <c r="B28" s="45">
        <v>12211828.619999999</v>
      </c>
      <c r="C28" s="28">
        <f t="shared" si="3"/>
        <v>3.0352525082250765</v>
      </c>
      <c r="D28" s="29">
        <v>12427515.9</v>
      </c>
      <c r="E28" s="28">
        <f>+D28/$D$8*100</f>
        <v>3.1183416282103993</v>
      </c>
      <c r="F28" s="29">
        <v>15089145.34</v>
      </c>
      <c r="G28" s="28">
        <f t="shared" si="5"/>
        <v>2.5699713480104922</v>
      </c>
      <c r="H28" s="29">
        <v>13919138.09</v>
      </c>
      <c r="I28" s="30">
        <f t="shared" si="6"/>
        <v>2.4601857668471903</v>
      </c>
      <c r="J28" s="29">
        <v>16351382.709999993</v>
      </c>
      <c r="K28" s="30">
        <f>+J28/$J$8*100</f>
        <v>3.2419211922134159</v>
      </c>
    </row>
    <row r="29" spans="1:11" ht="22.5" customHeight="1" x14ac:dyDescent="0.2">
      <c r="A29" s="31" t="s">
        <v>24</v>
      </c>
      <c r="B29" s="45">
        <v>8013612.3799999999</v>
      </c>
      <c r="C29" s="28">
        <f t="shared" si="3"/>
        <v>1.9917850006921016</v>
      </c>
      <c r="D29" s="29">
        <v>13462492.720000001</v>
      </c>
      <c r="E29" s="28">
        <f>+D29/$D$8*100</f>
        <v>3.3780404552333305</v>
      </c>
      <c r="F29" s="29">
        <v>17599772.829999998</v>
      </c>
      <c r="G29" s="28">
        <f t="shared" si="5"/>
        <v>2.9975794443897601</v>
      </c>
      <c r="H29" s="29">
        <v>21280176.030000001</v>
      </c>
      <c r="I29" s="30">
        <f t="shared" si="6"/>
        <v>3.7612376460738699</v>
      </c>
      <c r="J29" s="29">
        <v>23406495.330000002</v>
      </c>
      <c r="K29" s="30">
        <f>+J29/$J$8*100</f>
        <v>4.6407092654839692</v>
      </c>
    </row>
    <row r="30" spans="1:11" ht="22.5" customHeight="1" x14ac:dyDescent="0.2">
      <c r="A30" s="31" t="s">
        <v>25</v>
      </c>
      <c r="B30" s="45">
        <v>20180151.41</v>
      </c>
      <c r="C30" s="28">
        <f>+B30/$B$8*100</f>
        <v>5.0157807720334944</v>
      </c>
      <c r="D30" s="29">
        <v>23479843.09</v>
      </c>
      <c r="E30" s="28">
        <f t="shared" si="4"/>
        <v>5.8916176587949725</v>
      </c>
      <c r="F30" s="29">
        <v>26078139.670000002</v>
      </c>
      <c r="G30" s="28">
        <f t="shared" si="5"/>
        <v>4.441608205843937</v>
      </c>
      <c r="H30" s="29">
        <v>84614934.390000001</v>
      </c>
      <c r="I30" s="30">
        <f t="shared" si="6"/>
        <v>14.955556579939557</v>
      </c>
      <c r="J30" s="29">
        <v>30851938.329999998</v>
      </c>
      <c r="K30" s="30">
        <f>+J30/$J$8*100</f>
        <v>6.1168865328874933</v>
      </c>
    </row>
    <row r="31" spans="1:11" ht="22.5" customHeight="1" x14ac:dyDescent="0.2">
      <c r="A31" s="46"/>
      <c r="B31" s="45"/>
      <c r="C31" s="38"/>
      <c r="D31" s="29"/>
      <c r="E31" s="41"/>
      <c r="F31" s="29"/>
      <c r="G31" s="28"/>
      <c r="H31" s="16"/>
      <c r="I31" s="42"/>
      <c r="J31" s="16"/>
      <c r="K31" s="42"/>
    </row>
    <row r="32" spans="1:11" ht="22.5" customHeight="1" x14ac:dyDescent="0.2">
      <c r="A32" s="47" t="s">
        <v>26</v>
      </c>
      <c r="B32" s="20">
        <f>SUM(B33:B42)</f>
        <v>255335274.92999998</v>
      </c>
      <c r="C32" s="21">
        <f>+B32/B8*100</f>
        <v>63.463634954747825</v>
      </c>
      <c r="D32" s="22">
        <f>SUM(D33:D42)</f>
        <v>179944481.02000001</v>
      </c>
      <c r="E32" s="44">
        <f>+D32/D8*100</f>
        <v>45.152093986166783</v>
      </c>
      <c r="F32" s="22">
        <f>SUM(F33:F42)</f>
        <v>345049410.35000002</v>
      </c>
      <c r="G32" s="21">
        <f>+F32/F8*100</f>
        <v>58.768543762162153</v>
      </c>
      <c r="H32" s="22">
        <f>SUM(H33:H42)</f>
        <v>316966410.81999999</v>
      </c>
      <c r="I32" s="24">
        <f>+H32/H8*100</f>
        <v>56.023314620912934</v>
      </c>
      <c r="J32" s="22">
        <f>SUM(J33:J42)</f>
        <v>306348874.5</v>
      </c>
      <c r="K32" s="24">
        <f>+J32/J8*100</f>
        <v>60.738527503542137</v>
      </c>
    </row>
    <row r="33" spans="1:11" ht="21.75" customHeight="1" x14ac:dyDescent="0.2">
      <c r="A33" s="26" t="s">
        <v>27</v>
      </c>
      <c r="B33" s="27" t="s">
        <v>15</v>
      </c>
      <c r="C33" s="48" t="s">
        <v>15</v>
      </c>
      <c r="D33" s="35" t="s">
        <v>15</v>
      </c>
      <c r="E33" s="49" t="s">
        <v>15</v>
      </c>
      <c r="F33" s="35" t="s">
        <v>15</v>
      </c>
      <c r="G33" s="38" t="s">
        <v>15</v>
      </c>
      <c r="H33" s="50">
        <v>575267.63</v>
      </c>
      <c r="I33" s="37">
        <f>+H33/$H$8*100</f>
        <v>0.10167764888191547</v>
      </c>
      <c r="J33" s="35">
        <v>2815017.46</v>
      </c>
      <c r="K33" s="30">
        <f>+J33/$J$8*100</f>
        <v>0.55812189842780491</v>
      </c>
    </row>
    <row r="34" spans="1:11" ht="21.75" customHeight="1" x14ac:dyDescent="0.2">
      <c r="A34" s="31" t="s">
        <v>28</v>
      </c>
      <c r="B34" s="27">
        <v>205049991.52000001</v>
      </c>
      <c r="C34" s="28">
        <f>+B34/B8*100</f>
        <v>50.965217449359415</v>
      </c>
      <c r="D34" s="29">
        <v>120563126.7</v>
      </c>
      <c r="E34" s="41">
        <f>+D34/$D$8*100</f>
        <v>30.25198437411089</v>
      </c>
      <c r="F34" s="35">
        <v>252525064.03</v>
      </c>
      <c r="G34" s="28">
        <f>+F34/$F$8*100</f>
        <v>43.009869981914761</v>
      </c>
      <c r="H34" s="29">
        <v>240177445.97</v>
      </c>
      <c r="I34" s="30">
        <f>+H34/$H$8*100</f>
        <v>42.450985849304409</v>
      </c>
      <c r="J34" s="29">
        <v>239308904.26999992</v>
      </c>
      <c r="K34" s="30">
        <f>+J34/$J$8*100</f>
        <v>47.446789179719751</v>
      </c>
    </row>
    <row r="35" spans="1:11" ht="21.75" customHeight="1" x14ac:dyDescent="0.2">
      <c r="A35" s="31" t="s">
        <v>29</v>
      </c>
      <c r="B35" s="27">
        <v>16948873.190000001</v>
      </c>
      <c r="C35" s="28">
        <f>+B35/B8*100</f>
        <v>4.2126459076966851</v>
      </c>
      <c r="D35" s="29">
        <v>31072314.010000002</v>
      </c>
      <c r="E35" s="41">
        <f>+D35/$D$8*100</f>
        <v>7.7967383861651873</v>
      </c>
      <c r="F35" s="35">
        <v>37184687.630000003</v>
      </c>
      <c r="G35" s="28">
        <f>+F35/$F$8*100</f>
        <v>6.33326670533748</v>
      </c>
      <c r="H35" s="29">
        <v>36353965.770000003</v>
      </c>
      <c r="I35" s="30">
        <f>+H35/$H$8*100</f>
        <v>6.4255062761435653</v>
      </c>
      <c r="J35" s="29">
        <v>23681658.210000001</v>
      </c>
      <c r="K35" s="30">
        <f>+J35/$J$8*100</f>
        <v>4.6952646745159488</v>
      </c>
    </row>
    <row r="36" spans="1:11" ht="21.75" customHeight="1" x14ac:dyDescent="0.2">
      <c r="A36" s="33" t="s">
        <v>11</v>
      </c>
      <c r="B36" s="27"/>
      <c r="C36" s="28"/>
      <c r="D36" s="29"/>
      <c r="E36" s="41"/>
      <c r="F36" s="35"/>
      <c r="G36" s="28"/>
      <c r="H36" s="29"/>
      <c r="I36" s="30"/>
      <c r="J36" s="29"/>
      <c r="K36" s="30"/>
    </row>
    <row r="37" spans="1:11" ht="15" customHeight="1" x14ac:dyDescent="0.2">
      <c r="A37" s="31" t="s">
        <v>12</v>
      </c>
      <c r="B37" s="27">
        <v>821648.89</v>
      </c>
      <c r="C37" s="28">
        <f>+B37/B8*100</f>
        <v>0.20422100013493721</v>
      </c>
      <c r="D37" s="29">
        <v>417805.65</v>
      </c>
      <c r="E37" s="41">
        <f>+D37/$D$8*100</f>
        <v>0.10483678004358894</v>
      </c>
      <c r="F37" s="35">
        <v>3943368.82</v>
      </c>
      <c r="G37" s="28">
        <f>+F37/$F$8*100</f>
        <v>0.67163147107959031</v>
      </c>
      <c r="H37" s="29">
        <v>1772723.77</v>
      </c>
      <c r="I37" s="30">
        <f>+H37/$H$8*100</f>
        <v>0.31332613839350826</v>
      </c>
      <c r="J37" s="29">
        <v>200001</v>
      </c>
      <c r="K37" s="51">
        <f>+J37/$J$8*100</f>
        <v>3.9653373165031591E-2</v>
      </c>
    </row>
    <row r="38" spans="1:11" ht="21.75" customHeight="1" x14ac:dyDescent="0.2">
      <c r="A38" s="33" t="s">
        <v>13</v>
      </c>
      <c r="B38" s="27"/>
      <c r="C38" s="28"/>
      <c r="D38" s="35"/>
      <c r="E38" s="49"/>
      <c r="F38" s="35"/>
      <c r="G38" s="38"/>
      <c r="H38" s="35"/>
      <c r="I38" s="37"/>
      <c r="J38" s="35"/>
      <c r="K38" s="37"/>
    </row>
    <row r="39" spans="1:11" ht="14.25" customHeight="1" x14ac:dyDescent="0.2">
      <c r="A39" s="31" t="s">
        <v>14</v>
      </c>
      <c r="B39" s="27" t="s">
        <v>15</v>
      </c>
      <c r="C39" s="38" t="s">
        <v>15</v>
      </c>
      <c r="D39" s="35" t="s">
        <v>15</v>
      </c>
      <c r="E39" s="49" t="s">
        <v>15</v>
      </c>
      <c r="F39" s="35" t="s">
        <v>15</v>
      </c>
      <c r="G39" s="38" t="s">
        <v>15</v>
      </c>
      <c r="H39" s="35" t="s">
        <v>15</v>
      </c>
      <c r="I39" s="37" t="s">
        <v>15</v>
      </c>
      <c r="J39" s="35" t="s">
        <v>15</v>
      </c>
      <c r="K39" s="37" t="s">
        <v>15</v>
      </c>
    </row>
    <row r="40" spans="1:11" ht="21.75" customHeight="1" x14ac:dyDescent="0.2">
      <c r="A40" s="31" t="s">
        <v>30</v>
      </c>
      <c r="B40" s="27">
        <v>16069369.75</v>
      </c>
      <c r="C40" s="28">
        <f>+B40/B8*100</f>
        <v>3.9940451472929102</v>
      </c>
      <c r="D40" s="29">
        <v>8781572.7400000002</v>
      </c>
      <c r="E40" s="41">
        <f>+D40/$D$8*100</f>
        <v>2.2034929632477604</v>
      </c>
      <c r="F40" s="35">
        <v>21778072.73</v>
      </c>
      <c r="G40" s="28">
        <f>+F40/$F$8*100</f>
        <v>3.7092241919507316</v>
      </c>
      <c r="H40" s="29">
        <v>12426699.630000001</v>
      </c>
      <c r="I40" s="30">
        <f>+H40/$H$8*100</f>
        <v>2.1963996161928478</v>
      </c>
      <c r="J40" s="29">
        <v>10530266.420000002</v>
      </c>
      <c r="K40" s="30">
        <f>+J40/$J$8*100</f>
        <v>2.0877924804349046</v>
      </c>
    </row>
    <row r="41" spans="1:11" ht="21.75" customHeight="1" x14ac:dyDescent="0.2">
      <c r="A41" s="31" t="s">
        <v>24</v>
      </c>
      <c r="B41" s="27">
        <v>118151.03999999999</v>
      </c>
      <c r="C41" s="52">
        <f>+B41/B8*100</f>
        <v>2.9366465225533222E-2</v>
      </c>
      <c r="D41" s="29">
        <v>241111.32</v>
      </c>
      <c r="E41" s="41">
        <f>+D41/$D$8*100</f>
        <v>6.0500221624239368E-2</v>
      </c>
      <c r="F41" s="35">
        <v>565617.76</v>
      </c>
      <c r="G41" s="28">
        <f>+F41/$F$8*100</f>
        <v>9.6335571324404456E-2</v>
      </c>
      <c r="H41" s="29">
        <v>2584316.5499999998</v>
      </c>
      <c r="I41" s="30">
        <f>+H41/$H$8*100</f>
        <v>0.45677388587051754</v>
      </c>
      <c r="J41" s="29">
        <v>7787013.6700000018</v>
      </c>
      <c r="K41" s="30">
        <f>+J41/$J$8*100</f>
        <v>1.5438990749931862</v>
      </c>
    </row>
    <row r="42" spans="1:11" ht="21.75" customHeight="1" x14ac:dyDescent="0.2">
      <c r="A42" s="31" t="s">
        <v>18</v>
      </c>
      <c r="B42" s="27">
        <v>16327240.539999999</v>
      </c>
      <c r="C42" s="28">
        <f>+B42/B8*100</f>
        <v>4.0581389850383562</v>
      </c>
      <c r="D42" s="29">
        <v>18868550.600000001</v>
      </c>
      <c r="E42" s="41">
        <f>+D42/$D$8*100</f>
        <v>4.7345412609751163</v>
      </c>
      <c r="F42" s="35">
        <v>29052599.379999999</v>
      </c>
      <c r="G42" s="28">
        <f>+F42/$F$8*100</f>
        <v>4.9482158405551813</v>
      </c>
      <c r="H42" s="29">
        <v>23075991.5</v>
      </c>
      <c r="I42" s="30">
        <f>+H42/$H$8*100</f>
        <v>4.0786452061261746</v>
      </c>
      <c r="J42" s="29">
        <v>22026013.469999999</v>
      </c>
      <c r="K42" s="30">
        <f>+J42/$J$8*100</f>
        <v>4.3670068222855001</v>
      </c>
    </row>
    <row r="43" spans="1:11" ht="21.75" customHeight="1" x14ac:dyDescent="0.2">
      <c r="A43" s="53"/>
      <c r="B43" s="54"/>
      <c r="C43" s="55"/>
      <c r="D43" s="55"/>
      <c r="E43" s="54"/>
      <c r="F43" s="56"/>
      <c r="G43" s="55"/>
      <c r="H43" s="55"/>
      <c r="I43" s="57"/>
      <c r="J43" s="55"/>
      <c r="K43" s="57"/>
    </row>
    <row r="44" spans="1:11" ht="18" customHeight="1" x14ac:dyDescent="0.2">
      <c r="A44" s="2" t="s">
        <v>31</v>
      </c>
      <c r="B44" s="58"/>
      <c r="C44" s="58"/>
      <c r="D44" s="2"/>
      <c r="E44" s="2"/>
      <c r="F44" s="2"/>
      <c r="G44" s="2"/>
      <c r="H44" s="2"/>
      <c r="I44" s="2"/>
      <c r="J44" s="2"/>
      <c r="K44" s="2"/>
    </row>
    <row r="45" spans="1:11" ht="18" customHeight="1" x14ac:dyDescent="0.2">
      <c r="A45" s="59" t="s">
        <v>32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8" customHeight="1" x14ac:dyDescent="0.2">
      <c r="A46" s="60" t="s">
        <v>33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8" customHeight="1" x14ac:dyDescent="0.2">
      <c r="A47" s="2" t="s">
        <v>34</v>
      </c>
      <c r="B47" s="61"/>
      <c r="C47" s="62"/>
      <c r="D47" s="61"/>
      <c r="E47" s="62"/>
      <c r="F47" s="61"/>
      <c r="G47" s="62"/>
      <c r="H47" s="2"/>
      <c r="I47" s="2"/>
      <c r="J47" s="2"/>
      <c r="K47" s="2"/>
    </row>
    <row r="48" spans="1:11" ht="18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8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8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8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8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8" customHeight="1" x14ac:dyDescent="0.2"/>
    <row r="54" spans="1:11" ht="18" customHeight="1" x14ac:dyDescent="0.2"/>
    <row r="55" spans="1:11" ht="18" customHeight="1" x14ac:dyDescent="0.2"/>
    <row r="56" spans="1:11" ht="13.15" customHeight="1" x14ac:dyDescent="0.2"/>
    <row r="57" spans="1:11" ht="20.45" customHeight="1" x14ac:dyDescent="0.2"/>
  </sheetData>
  <mergeCells count="9">
    <mergeCell ref="A1:K1"/>
    <mergeCell ref="A2:K2"/>
    <mergeCell ref="A4:A6"/>
    <mergeCell ref="B4:K4"/>
    <mergeCell ref="B5:C5"/>
    <mergeCell ref="D5:E5"/>
    <mergeCell ref="F5:G5"/>
    <mergeCell ref="H5:I5"/>
    <mergeCell ref="J5:K5"/>
  </mergeCells>
  <printOptions horizontalCentered="1"/>
  <pageMargins left="0.74803149606299213" right="0.74803149606299213" top="0.86614173228346458" bottom="0.98425196850393704" header="0" footer="0"/>
  <pageSetup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68</vt:lpstr>
      <vt:lpstr>'68'!Área_de_impresión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2019-05-10T20:52:17Z</dcterms:created>
  <dcterms:modified xsi:type="dcterms:W3CDTF">2019-05-10T20:52:29Z</dcterms:modified>
</cp:coreProperties>
</file>